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ia.lysenko\Desktop\РАБОЧАЯ\ДОМ 12\ТЗ\ТЗ кровля\ТЗ и Приложения №1,2,3 к ТЗ с изм. от 14,01,2025\"/>
    </mc:Choice>
  </mc:AlternateContent>
  <bookViews>
    <workbookView xWindow="0" yWindow="0" windowWidth="17130" windowHeight="11505"/>
  </bookViews>
  <sheets>
    <sheet name="секц.1" sheetId="1" r:id="rId1"/>
  </sheets>
  <definedNames>
    <definedName name="_xlnm.Print_Area" localSheetId="0">секц.1!$A$1:$E$367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1" l="1"/>
  <c r="D95" i="1" l="1"/>
  <c r="D65" i="1"/>
  <c r="D109" i="1" l="1"/>
  <c r="D112" i="1"/>
  <c r="D53" i="1" l="1"/>
  <c r="D148" i="1" l="1"/>
  <c r="D145" i="1"/>
  <c r="D142" i="1"/>
  <c r="D140" i="1"/>
  <c r="D138" i="1"/>
  <c r="D136" i="1"/>
  <c r="D132" i="1"/>
  <c r="D134" i="1"/>
  <c r="D131" i="1"/>
  <c r="D129" i="1"/>
  <c r="D126" i="1"/>
  <c r="D122" i="1"/>
  <c r="D120" i="1"/>
  <c r="D118" i="1"/>
  <c r="D116" i="1"/>
  <c r="D105" i="1"/>
  <c r="D101" i="1"/>
  <c r="D93" i="1"/>
  <c r="D91" i="1"/>
  <c r="D89" i="1"/>
  <c r="D87" i="1"/>
  <c r="D85" i="1"/>
  <c r="D83" i="1"/>
  <c r="D80" i="1"/>
  <c r="D75" i="1"/>
  <c r="D72" i="1"/>
  <c r="D69" i="1"/>
  <c r="D67" i="1"/>
  <c r="D63" i="1"/>
  <c r="D61" i="1"/>
  <c r="D59" i="1"/>
  <c r="D49" i="1" l="1"/>
  <c r="D47" i="1"/>
  <c r="D45" i="1"/>
  <c r="D33" i="1"/>
  <c r="D27" i="1"/>
  <c r="D31" i="1"/>
  <c r="D29" i="1"/>
  <c r="D23" i="1"/>
  <c r="D13" i="1" l="1"/>
  <c r="D11" i="1"/>
  <c r="D9" i="1"/>
</calcChain>
</file>

<file path=xl/sharedStrings.xml><?xml version="1.0" encoding="utf-8"?>
<sst xmlns="http://schemas.openxmlformats.org/spreadsheetml/2006/main" count="465" uniqueCount="145">
  <si>
    <t>№ п/п</t>
  </si>
  <si>
    <t>Наименование работ</t>
  </si>
  <si>
    <t>Ед.изм.</t>
  </si>
  <si>
    <t>Кол-во</t>
  </si>
  <si>
    <t>м2</t>
  </si>
  <si>
    <t>2</t>
  </si>
  <si>
    <t>Дополнительный слой -Бикрост ТПП наплавляемый</t>
  </si>
  <si>
    <t>Уклонообразующая стяжка из керамзитового гравия (фракция 5-10мм), пролитого инъекционным раствором по СП 82-101-98 1:0,45 (цементная вода) уд.в.=850кг/м3 (l=1,5%) - от 30 до 90мм</t>
  </si>
  <si>
    <t>м3</t>
  </si>
  <si>
    <t>Сетка 4Сп 100х100 мм</t>
  </si>
  <si>
    <t>Цементно-песчаный раствор М150  - 80мм</t>
  </si>
  <si>
    <t>л</t>
  </si>
  <si>
    <t>Нижний слой водоизоляционного ковра - Техноэласт  ЭПП (1 слой)</t>
  </si>
  <si>
    <t>Верхний слой водообразующего ковра - Техноэласт ЭКП (1 слой)</t>
  </si>
  <si>
    <t>Дополнительный слой водоизоляционного ковра на верт.поверхности - Техноэласт ЭПП</t>
  </si>
  <si>
    <t>Дополнительный слой водоизоляционного ковра на верт.поверхности - Техноэласт ЭКП</t>
  </si>
  <si>
    <t>Переходной бортик из цементно-песчаного раствора  150х150мм</t>
  </si>
  <si>
    <t>м.п.</t>
  </si>
  <si>
    <t>Кровельный аэратор ТехноНИКОЛЬ 160х460мм</t>
  </si>
  <si>
    <t>шт</t>
  </si>
  <si>
    <t xml:space="preserve">Штукатурный слой из цементно-песчаного раствора М150 </t>
  </si>
  <si>
    <t>Сетка 5ВР -1 100х100мм</t>
  </si>
  <si>
    <t>Фартук из оцинкованной стали</t>
  </si>
  <si>
    <t>Парапетная воронка ULTRA 110 ТехноНИКОЛЬ</t>
  </si>
  <si>
    <t xml:space="preserve">Уклон из цементно-песчаного раствора </t>
  </si>
  <si>
    <t>1</t>
  </si>
  <si>
    <t>3</t>
  </si>
  <si>
    <t>4</t>
  </si>
  <si>
    <t>Уклонообразующая стяжка из керамзитового гравия (фракция 5-10мм), пролитого инъекционным раствором по СП 82-101-98 1:0,45 (цементная вода) уд.в.=850кг/м3 (l=1,5%) - от 30 до 210мм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</si>
  <si>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</si>
  <si>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</si>
  <si>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</si>
  <si>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</si>
  <si>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</si>
  <si>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</si>
  <si>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</si>
  <si>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</si>
  <si>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</si>
  <si>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</si>
  <si>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м.п</t>
  </si>
  <si>
    <t>15</t>
  </si>
  <si>
    <t>16</t>
  </si>
  <si>
    <t>17</t>
  </si>
  <si>
    <t>18</t>
  </si>
  <si>
    <t>19</t>
  </si>
  <si>
    <t>Отлив из оцинкованной стали</t>
  </si>
  <si>
    <t>20</t>
  </si>
  <si>
    <t>Цокольный профиль 120х2500</t>
  </si>
  <si>
    <t>21</t>
  </si>
  <si>
    <t>Уклон из цементно-песчаного раствора</t>
  </si>
  <si>
    <t>22</t>
  </si>
  <si>
    <t>Компесатор из оцинкованной стали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</si>
  <si>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</si>
  <si>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</si>
  <si>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</si>
  <si>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</si>
  <si>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</si>
  <si>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</si>
  <si>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</si>
  <si>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</si>
  <si>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</si>
  <si>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</si>
  <si>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</si>
  <si>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</si>
  <si>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</si>
  <si>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Уклонообразующая стяжка из керамзитового гравия (фракция 5-10мм), пролитого инъекционным раствором по СП 82-101-98 1:0,45 (цементная вода) уд.в.=850кг/м3 (l=1,5%) - от 30 до 220мм</t>
  </si>
  <si>
    <t>Приложение №1</t>
  </si>
  <si>
    <t>секция 1</t>
  </si>
  <si>
    <t>ВЕДОМОСТЬ ОБЪЕМОВ РАБОТ</t>
  </si>
  <si>
    <t>«Многоквартирный дом поз.12 со встроенными нежилыми помещениями, расположенный в 32,33 микрорайонах в г. Липецке на земельном участке с кадастровым номером 48:20:0043601:295»</t>
  </si>
  <si>
    <t>Примечаиие</t>
  </si>
  <si>
    <t>Руководитель ПТО</t>
  </si>
  <si>
    <t>ООО «ОДСК-Строй Липецк»</t>
  </si>
  <si>
    <t>А.В. Окороков</t>
  </si>
  <si>
    <t>Ведущий инженер ПТО</t>
  </si>
  <si>
    <t>Н.И. Лысенко</t>
  </si>
  <si>
    <t>Тип 1 (проект 03-2023-АР-1 листы 71,84,85,86,87)</t>
  </si>
  <si>
    <t>ЛВ-1 Лоток водопроводный NORMA PLASTIK DN100 H70 1000х148х70</t>
  </si>
  <si>
    <t>ЛВ-2 Лоток водопроводный NORMA PLASTIK DN100 H120 1000х148х120</t>
  </si>
  <si>
    <t>РВ-1 Решетка стальная щелевая DN100 нержавеющая сталь</t>
  </si>
  <si>
    <t>Лотки для сброса воды (проект 0392023 АР-1 л.71, 72)</t>
  </si>
  <si>
    <r>
      <t>Водосточные воронки (ВВ) (П</t>
    </r>
    <r>
      <rPr>
        <b/>
        <sz val="11"/>
        <color theme="1"/>
        <rFont val="Times New Roman"/>
        <family val="1"/>
        <charset val="204"/>
      </rPr>
      <t>роект 03-2023-АР-1 л.71,8/5)</t>
    </r>
  </si>
  <si>
    <r>
      <t>Водорассекающая  решетка (ВР-1)(</t>
    </r>
    <r>
      <rPr>
        <b/>
        <sz val="11"/>
        <color theme="1"/>
        <rFont val="Times New Roman"/>
        <family val="1"/>
        <charset val="204"/>
      </rPr>
      <t>Проект 03-2023-АР-1 л.87/1)</t>
    </r>
  </si>
  <si>
    <t>Теплоизоляция -пенополистирол ППС17 - 130 мм</t>
  </si>
  <si>
    <t>стык секций</t>
  </si>
  <si>
    <t>Утепление стен вентшахт минераловатными плитами ППЖ-100(Г1)-1000.600.120  толщ. 120 мм, с последущим оштукатуриванием</t>
  </si>
  <si>
    <t>Утепление стен парапетов плитами ППЖ-100(Г1)-1000.600.120 толщ.120мм, с последущим оштукатуриваем</t>
  </si>
  <si>
    <t>Минераловатные плиты жесткие ПЖ-100(НГ)-1000.600.100 толщ.120мм</t>
  </si>
  <si>
    <t>Устройство пароизоляции</t>
  </si>
  <si>
    <t>Пенополистирол ППС17 - 130 мм</t>
  </si>
  <si>
    <t>Теплоизоляция  толщ. 130 мм</t>
  </si>
  <si>
    <t>ТЕХНОНИКОЛЬ №01</t>
  </si>
  <si>
    <t xml:space="preserve">Праймер битумный </t>
  </si>
  <si>
    <t>Поставка Подрядчика</t>
  </si>
  <si>
    <t>Керамзитовый гравий (фракция 5-10мм),</t>
  </si>
  <si>
    <t xml:space="preserve"> инъекционным раствором по СП 82-101-98 1:0,45 (цементная вода) </t>
  </si>
  <si>
    <t>Устройство армированной цементной стяжки толщ.80мм</t>
  </si>
  <si>
    <t xml:space="preserve">Огрунтовка оснований праймером  </t>
  </si>
  <si>
    <t>Устройство нижнего слоя водоизоляционного ковра -  (1 слой)</t>
  </si>
  <si>
    <t>Дополнительный слой водоизоляционного ковра на верт.поверхности</t>
  </si>
  <si>
    <t xml:space="preserve">Дополнительный слой водоизоляционного ковра на верт.поверхности </t>
  </si>
  <si>
    <t>Техноэласт ЭПП</t>
  </si>
  <si>
    <t>Техноэласт ЭКП</t>
  </si>
  <si>
    <t xml:space="preserve">Цементно-песчаный раствор  </t>
  </si>
  <si>
    <t xml:space="preserve">Цементно-песчаный раствор М150 </t>
  </si>
  <si>
    <r>
      <t>Тип 2 (проект 03-2023-АР-1 листы 71, 73,74, 75 ,76,77, 80, 84, 85, 86, 87)</t>
    </r>
    <r>
      <rPr>
        <b/>
        <sz val="14"/>
        <color rgb="FFFF0000"/>
        <rFont val="Times New Roman"/>
        <family val="1"/>
        <charset val="204"/>
      </rPr>
      <t xml:space="preserve"> </t>
    </r>
  </si>
  <si>
    <t>Устройство  слоя усиления</t>
  </si>
  <si>
    <t>Дополнительный слой водоизоляционного ковра на верт.поверхности (примыкание к аэраторам)</t>
  </si>
  <si>
    <t xml:space="preserve">Техноэласт ЭКП </t>
  </si>
  <si>
    <t xml:space="preserve"> ТЕХНОНИКОЛЬ №01</t>
  </si>
  <si>
    <t>Нижний слой водоизоляционного ковра - 1 слой)</t>
  </si>
  <si>
    <t>Верхний слой водообразующего ковра -  (1 слой)</t>
  </si>
  <si>
    <t>Устройство слоя усиления</t>
  </si>
  <si>
    <t>Дополнительный слой водоизоляционного ковра на верт.поверхности - (примыкание к аэраторам)</t>
  </si>
  <si>
    <t>Отлив из оцинкованной стали (лист 86,87)</t>
  </si>
  <si>
    <t>Цокольный профиль 120х2500 (лист 86,87)</t>
  </si>
  <si>
    <t>Техноэласт  ЭПП</t>
  </si>
  <si>
    <t xml:space="preserve">Плиты ППЖ-100(Г1)-1000.600.120  толщ. </t>
  </si>
  <si>
    <t>Плиты жесткие ПЖ-100(НГ)-1000.600.100 толщ.120мм</t>
  </si>
  <si>
    <t>Утепление парапета (л.80)</t>
  </si>
  <si>
    <t>Утепление стыка секций (л.80)</t>
  </si>
  <si>
    <t>36</t>
  </si>
  <si>
    <t>37</t>
  </si>
  <si>
    <t xml:space="preserve">Тип 3 (проект 03-2023-АР-1 листы 71, 78, 79, 84, 85, 86, 87) </t>
  </si>
  <si>
    <t xml:space="preserve">Бикрост ТПП </t>
  </si>
  <si>
    <t>Бикрост ТПП</t>
  </si>
  <si>
    <t>Плиты ППС17 - 130 мм</t>
  </si>
  <si>
    <t xml:space="preserve">Техноэласт  ЭПП </t>
  </si>
  <si>
    <t>Слой усиления водоизоляционного ковра</t>
  </si>
  <si>
    <t>Дополнительный слой  пароизоляции наплавляемый</t>
  </si>
  <si>
    <r>
      <t xml:space="preserve">Переходной бортик из цементно-песчаного раствора  150х150мм </t>
    </r>
    <r>
      <rPr>
        <b/>
        <sz val="11"/>
        <color theme="1"/>
        <rFont val="Times New Roman"/>
        <family val="1"/>
        <charset val="204"/>
      </rPr>
      <t>(листы 86,87)</t>
    </r>
  </si>
  <si>
    <t>Штукатурный слой из цементно-песчаного раствора М150 по сетке</t>
  </si>
  <si>
    <t>Вентшахты (листы - 74,75,76)</t>
  </si>
  <si>
    <t xml:space="preserve"> Утепление вентшахт (л.80)</t>
  </si>
  <si>
    <t xml:space="preserve"> Бикрост ТПП </t>
  </si>
  <si>
    <t xml:space="preserve"> Инъекционный раствор по СП 82-101-98 1:0,45 (цементная вода) </t>
  </si>
  <si>
    <t>Поставка Подрядчика, стык секций</t>
  </si>
  <si>
    <t>Монтажные работы  на кровле:</t>
  </si>
  <si>
    <t>Водосточные воронки:</t>
  </si>
  <si>
    <t>1.2</t>
  </si>
  <si>
    <t>2.1</t>
  </si>
  <si>
    <t>2.2</t>
  </si>
  <si>
    <t xml:space="preserve">на комплекс работ по устройству кровли, устройству деформационного шва между
 блок-секциями в уровне кровли , пожарных лестниц, ограждения кровли на объекте
</t>
  </si>
  <si>
    <t>2.3</t>
  </si>
  <si>
    <t>Поставка Заказчика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</si>
</sst>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0" fontId="0" fillId="0" borderId="0" xfId="0" applyAlignment="1">
      <alignment wrapText="1"/>
    </xf>
    <xf numFmtId="0" fontId="7" fillId="0" borderId="0" xfId="0" applyFont="1" applyAlignment="1">
      <alignment horizontal="center"/>
    </xf>
    <xf numFmtId="49" fontId="0" fillId="0" borderId="0" xfId="0" applyNumberFormat="1"/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2" borderId="3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indent="15"/>
    </xf>
    <xf numFmtId="0" fontId="0" fillId="0" borderId="0" xfId="0" applyAlignment="1">
      <alignment horizontal="right"/>
    </xf>
    <xf numFmtId="0" fontId="0" fillId="2" borderId="0" xfId="0" applyFill="1"/>
    <xf numFmtId="0" fontId="2" fillId="2" borderId="0" xfId="0" applyFont="1" applyFill="1"/>
    <xf numFmtId="0" fontId="7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2" fillId="2" borderId="4" xfId="0" applyFont="1" applyFill="1" applyBorder="1" applyAlignment="1">
      <alignment wrapText="1"/>
    </xf>
    <xf numFmtId="0" fontId="12" fillId="2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/>
    <xf numFmtId="0" fontId="15" fillId="2" borderId="1" xfId="0" applyFont="1" applyFill="1" applyBorder="1" applyAlignment="1">
      <alignment vertical="center"/>
    </xf>
    <xf numFmtId="0" fontId="17" fillId="2" borderId="1" xfId="0" applyFont="1" applyFill="1" applyBorder="1"/>
    <xf numFmtId="0" fontId="17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8" fillId="2" borderId="4" xfId="0" applyFont="1" applyFill="1" applyBorder="1" applyAlignment="1">
      <alignment horizontal="left" vertical="center"/>
    </xf>
    <xf numFmtId="0" fontId="0" fillId="0" borderId="5" xfId="0" applyBorder="1" applyAlignment="1"/>
    <xf numFmtId="0" fontId="0" fillId="0" borderId="6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333</xdr:row>
      <xdr:rowOff>0</xdr:rowOff>
    </xdr:from>
    <xdr:to>
      <xdr:col>13</xdr:col>
      <xdr:colOff>155575</xdr:colOff>
      <xdr:row>344</xdr:row>
      <xdr:rowOff>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8425" y="79238475"/>
          <a:ext cx="5019675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350</xdr:row>
      <xdr:rowOff>0</xdr:rowOff>
    </xdr:from>
    <xdr:to>
      <xdr:col>15</xdr:col>
      <xdr:colOff>53975</xdr:colOff>
      <xdr:row>365</xdr:row>
      <xdr:rowOff>95250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8425" y="82476975"/>
          <a:ext cx="6124575" cy="295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1"/>
  <sheetViews>
    <sheetView tabSelected="1" topLeftCell="A154" zoomScaleNormal="100" workbookViewId="0">
      <selection activeCell="B149" sqref="B149"/>
    </sheetView>
  </sheetViews>
  <sheetFormatPr defaultRowHeight="15" x14ac:dyDescent="0.25"/>
  <cols>
    <col min="1" max="1" width="6.85546875" customWidth="1"/>
    <col min="2" max="2" width="50.140625" customWidth="1"/>
    <col min="3" max="3" width="16" customWidth="1"/>
    <col min="4" max="4" width="17" customWidth="1"/>
    <col min="5" max="5" width="15.5703125" customWidth="1"/>
  </cols>
  <sheetData>
    <row r="1" spans="1:5" x14ac:dyDescent="0.25">
      <c r="A1" s="1"/>
      <c r="B1" s="1"/>
      <c r="C1" s="1"/>
      <c r="D1" s="70" t="s">
        <v>66</v>
      </c>
      <c r="E1" s="71"/>
    </row>
    <row r="2" spans="1:5" ht="16.5" customHeight="1" x14ac:dyDescent="0.25">
      <c r="A2" s="1"/>
      <c r="B2" s="1"/>
      <c r="C2" s="1"/>
      <c r="D2" s="25"/>
      <c r="E2" s="18"/>
    </row>
    <row r="3" spans="1:5" ht="26.25" customHeight="1" x14ac:dyDescent="0.4">
      <c r="A3" s="74" t="s">
        <v>68</v>
      </c>
      <c r="B3" s="75"/>
      <c r="C3" s="75"/>
      <c r="D3" s="75"/>
      <c r="E3" s="75"/>
    </row>
    <row r="4" spans="1:5" ht="31.5" customHeight="1" x14ac:dyDescent="0.25">
      <c r="A4" s="72" t="s">
        <v>142</v>
      </c>
      <c r="B4" s="73"/>
      <c r="C4" s="73"/>
      <c r="D4" s="73"/>
      <c r="E4" s="73"/>
    </row>
    <row r="5" spans="1:5" ht="56.25" customHeight="1" x14ac:dyDescent="0.25">
      <c r="A5" s="76" t="s">
        <v>69</v>
      </c>
      <c r="B5" s="77"/>
      <c r="C5" s="77"/>
      <c r="D5" s="77"/>
      <c r="E5" s="77"/>
    </row>
    <row r="6" spans="1:5" ht="20.25" x14ac:dyDescent="0.3">
      <c r="A6" s="1"/>
      <c r="B6" s="24"/>
      <c r="C6" s="1"/>
      <c r="D6" s="1"/>
      <c r="E6" s="21" t="s">
        <v>67</v>
      </c>
    </row>
    <row r="7" spans="1:5" ht="31.5" customHeight="1" x14ac:dyDescent="0.25">
      <c r="A7" s="2" t="s">
        <v>0</v>
      </c>
      <c r="B7" s="23" t="s">
        <v>1</v>
      </c>
      <c r="C7" s="2" t="s">
        <v>2</v>
      </c>
      <c r="D7" s="2" t="s">
        <v>3</v>
      </c>
      <c r="E7" s="2" t="s">
        <v>70</v>
      </c>
    </row>
    <row r="8" spans="1:5" ht="24.75" customHeight="1" x14ac:dyDescent="0.25">
      <c r="B8" s="80" t="s">
        <v>76</v>
      </c>
      <c r="C8" s="81"/>
      <c r="D8" s="81"/>
      <c r="E8" s="82"/>
    </row>
    <row r="9" spans="1:5" x14ac:dyDescent="0.25">
      <c r="A9" s="3">
        <v>1</v>
      </c>
      <c r="B9" s="7" t="s">
        <v>88</v>
      </c>
      <c r="C9" s="6" t="s">
        <v>4</v>
      </c>
      <c r="D9" s="8">
        <f>D10/1.15</f>
        <v>28.217391304347831</v>
      </c>
      <c r="E9" s="4"/>
    </row>
    <row r="10" spans="1:5" ht="25.5" x14ac:dyDescent="0.25">
      <c r="A10" s="3"/>
      <c r="B10" s="34" t="s">
        <v>134</v>
      </c>
      <c r="C10" s="39" t="s">
        <v>4</v>
      </c>
      <c r="D10" s="38">
        <v>32.450000000000003</v>
      </c>
      <c r="E10" s="59" t="s">
        <v>93</v>
      </c>
    </row>
    <row r="11" spans="1:5" x14ac:dyDescent="0.25">
      <c r="A11" s="3">
        <v>2</v>
      </c>
      <c r="B11" s="7" t="s">
        <v>6</v>
      </c>
      <c r="C11" s="5" t="s">
        <v>4</v>
      </c>
      <c r="D11" s="8">
        <f>D12/1.15</f>
        <v>9.8695652173913047</v>
      </c>
      <c r="E11" s="55"/>
    </row>
    <row r="12" spans="1:5" ht="25.5" x14ac:dyDescent="0.25">
      <c r="A12" s="3"/>
      <c r="B12" s="34" t="s">
        <v>124</v>
      </c>
      <c r="C12" s="37" t="s">
        <v>4</v>
      </c>
      <c r="D12" s="38">
        <v>11.35</v>
      </c>
      <c r="E12" s="59" t="s">
        <v>93</v>
      </c>
    </row>
    <row r="13" spans="1:5" x14ac:dyDescent="0.25">
      <c r="A13" s="9" t="s">
        <v>26</v>
      </c>
      <c r="B13" s="11" t="s">
        <v>90</v>
      </c>
      <c r="C13" s="5" t="s">
        <v>4</v>
      </c>
      <c r="D13" s="8">
        <f>D14/1.03</f>
        <v>3.6699029126213589</v>
      </c>
      <c r="E13" s="59"/>
    </row>
    <row r="14" spans="1:5" ht="25.5" x14ac:dyDescent="0.25">
      <c r="A14" s="9"/>
      <c r="B14" s="35" t="s">
        <v>89</v>
      </c>
      <c r="C14" s="37" t="s">
        <v>4</v>
      </c>
      <c r="D14" s="38">
        <v>3.78</v>
      </c>
      <c r="E14" s="59" t="s">
        <v>93</v>
      </c>
    </row>
    <row r="15" spans="1:5" ht="60" x14ac:dyDescent="0.25">
      <c r="A15" s="3">
        <v>4</v>
      </c>
      <c r="B15" s="11" t="s">
        <v>7</v>
      </c>
      <c r="C15" s="5" t="s">
        <v>8</v>
      </c>
      <c r="D15" s="8">
        <v>21.7</v>
      </c>
      <c r="E15" s="59"/>
    </row>
    <row r="16" spans="1:5" ht="25.5" x14ac:dyDescent="0.25">
      <c r="A16" s="10"/>
      <c r="B16" s="35" t="s">
        <v>94</v>
      </c>
      <c r="C16" s="37" t="s">
        <v>8</v>
      </c>
      <c r="D16" s="38">
        <v>21.7</v>
      </c>
      <c r="E16" s="59" t="s">
        <v>93</v>
      </c>
    </row>
    <row r="17" spans="1:5" ht="30" x14ac:dyDescent="0.25">
      <c r="A17" s="22"/>
      <c r="B17" s="35" t="s">
        <v>135</v>
      </c>
      <c r="C17" s="37" t="s">
        <v>11</v>
      </c>
      <c r="D17" s="38">
        <v>259.5</v>
      </c>
      <c r="E17" s="59" t="s">
        <v>93</v>
      </c>
    </row>
    <row r="18" spans="1:5" ht="30" x14ac:dyDescent="0.25">
      <c r="A18" s="6">
        <v>5</v>
      </c>
      <c r="B18" s="11" t="s">
        <v>96</v>
      </c>
      <c r="C18" s="5" t="s">
        <v>4</v>
      </c>
      <c r="D18" s="8">
        <v>24.89</v>
      </c>
      <c r="E18" s="59"/>
    </row>
    <row r="19" spans="1:5" ht="25.5" x14ac:dyDescent="0.25">
      <c r="A19" s="51"/>
      <c r="B19" s="35" t="s">
        <v>9</v>
      </c>
      <c r="C19" s="5" t="s">
        <v>4</v>
      </c>
      <c r="D19" s="8">
        <v>24.69</v>
      </c>
      <c r="E19" s="59" t="s">
        <v>93</v>
      </c>
    </row>
    <row r="20" spans="1:5" ht="25.5" x14ac:dyDescent="0.25">
      <c r="A20" s="6"/>
      <c r="B20" s="35" t="s">
        <v>10</v>
      </c>
      <c r="C20" s="5" t="s">
        <v>8</v>
      </c>
      <c r="D20" s="8">
        <v>1.97</v>
      </c>
      <c r="E20" s="59" t="s">
        <v>93</v>
      </c>
    </row>
    <row r="21" spans="1:5" x14ac:dyDescent="0.25">
      <c r="A21" s="51" t="s">
        <v>30</v>
      </c>
      <c r="B21" s="11" t="s">
        <v>97</v>
      </c>
      <c r="C21" s="5" t="s">
        <v>4</v>
      </c>
      <c r="D21" s="8">
        <v>21.2</v>
      </c>
      <c r="E21" s="59"/>
    </row>
    <row r="22" spans="1:5" ht="25.5" x14ac:dyDescent="0.25">
      <c r="A22" s="51"/>
      <c r="B22" s="35" t="s">
        <v>91</v>
      </c>
      <c r="C22" s="37" t="s">
        <v>11</v>
      </c>
      <c r="D22" s="38">
        <v>28.61</v>
      </c>
      <c r="E22" s="59" t="s">
        <v>93</v>
      </c>
    </row>
    <row r="23" spans="1:5" ht="30" x14ac:dyDescent="0.25">
      <c r="A23" s="6">
        <v>7</v>
      </c>
      <c r="B23" s="11" t="s">
        <v>98</v>
      </c>
      <c r="C23" s="5" t="s">
        <v>4</v>
      </c>
      <c r="D23" s="8">
        <f>D24/1.15</f>
        <v>24.686956521739134</v>
      </c>
      <c r="E23" s="55"/>
    </row>
    <row r="24" spans="1:5" ht="25.5" x14ac:dyDescent="0.25">
      <c r="A24" s="22"/>
      <c r="B24" s="35" t="s">
        <v>116</v>
      </c>
      <c r="C24" s="37" t="s">
        <v>4</v>
      </c>
      <c r="D24" s="38">
        <v>28.39</v>
      </c>
      <c r="E24" s="59" t="s">
        <v>93</v>
      </c>
    </row>
    <row r="25" spans="1:5" ht="30" x14ac:dyDescent="0.25">
      <c r="A25" s="36" t="s">
        <v>33</v>
      </c>
      <c r="B25" s="11" t="s">
        <v>13</v>
      </c>
      <c r="C25" s="6" t="s">
        <v>4</v>
      </c>
      <c r="D25" s="8">
        <v>28.39</v>
      </c>
      <c r="E25" s="55"/>
    </row>
    <row r="26" spans="1:5" ht="25.5" x14ac:dyDescent="0.25">
      <c r="A26" s="36"/>
      <c r="B26" s="35" t="s">
        <v>108</v>
      </c>
      <c r="C26" s="6" t="s">
        <v>4</v>
      </c>
      <c r="D26" s="8">
        <v>28.39</v>
      </c>
      <c r="E26" s="59" t="s">
        <v>93</v>
      </c>
    </row>
    <row r="27" spans="1:5" x14ac:dyDescent="0.25">
      <c r="A27" s="3">
        <v>10</v>
      </c>
      <c r="B27" s="11" t="s">
        <v>106</v>
      </c>
      <c r="C27" s="6" t="s">
        <v>4</v>
      </c>
      <c r="D27" s="8">
        <f>D28/1.15</f>
        <v>21.982608695652175</v>
      </c>
      <c r="E27" s="55"/>
    </row>
    <row r="28" spans="1:5" ht="25.5" x14ac:dyDescent="0.25">
      <c r="A28" s="22"/>
      <c r="B28" s="35" t="s">
        <v>101</v>
      </c>
      <c r="C28" s="39" t="s">
        <v>4</v>
      </c>
      <c r="D28" s="38">
        <v>25.28</v>
      </c>
      <c r="E28" s="59" t="s">
        <v>93</v>
      </c>
    </row>
    <row r="29" spans="1:5" ht="30" x14ac:dyDescent="0.25">
      <c r="A29" s="51" t="s">
        <v>35</v>
      </c>
      <c r="B29" s="11" t="s">
        <v>99</v>
      </c>
      <c r="C29" s="6" t="s">
        <v>4</v>
      </c>
      <c r="D29" s="8">
        <f>D30/1.15</f>
        <v>27.765217391304351</v>
      </c>
      <c r="E29" s="55"/>
    </row>
    <row r="30" spans="1:5" ht="25.5" x14ac:dyDescent="0.25">
      <c r="A30" s="52"/>
      <c r="B30" s="35" t="s">
        <v>101</v>
      </c>
      <c r="C30" s="39" t="s">
        <v>4</v>
      </c>
      <c r="D30" s="38">
        <v>31.93</v>
      </c>
      <c r="E30" s="59" t="s">
        <v>93</v>
      </c>
    </row>
    <row r="31" spans="1:5" ht="30" x14ac:dyDescent="0.25">
      <c r="A31" s="3">
        <v>12</v>
      </c>
      <c r="B31" s="11" t="s">
        <v>100</v>
      </c>
      <c r="C31" s="6" t="s">
        <v>4</v>
      </c>
      <c r="D31" s="8">
        <f>D32/1.15</f>
        <v>27.000000000000004</v>
      </c>
      <c r="E31" s="55"/>
    </row>
    <row r="32" spans="1:5" ht="25.5" x14ac:dyDescent="0.25">
      <c r="A32" s="3"/>
      <c r="B32" s="35" t="s">
        <v>102</v>
      </c>
      <c r="C32" s="39" t="s">
        <v>4</v>
      </c>
      <c r="D32" s="38">
        <v>31.05</v>
      </c>
      <c r="E32" s="59" t="s">
        <v>93</v>
      </c>
    </row>
    <row r="33" spans="1:5" ht="30" x14ac:dyDescent="0.25">
      <c r="A33" s="36" t="s">
        <v>37</v>
      </c>
      <c r="B33" s="11" t="s">
        <v>107</v>
      </c>
      <c r="C33" s="6" t="s">
        <v>4</v>
      </c>
      <c r="D33" s="8">
        <f>D34/1.15</f>
        <v>0.56521739130434789</v>
      </c>
      <c r="E33" s="55"/>
    </row>
    <row r="34" spans="1:5" ht="25.5" x14ac:dyDescent="0.25">
      <c r="A34" s="36"/>
      <c r="B34" s="35" t="s">
        <v>108</v>
      </c>
      <c r="C34" s="39" t="s">
        <v>4</v>
      </c>
      <c r="D34" s="38">
        <v>0.65</v>
      </c>
      <c r="E34" s="59" t="s">
        <v>93</v>
      </c>
    </row>
    <row r="35" spans="1:5" ht="30" x14ac:dyDescent="0.25">
      <c r="A35" s="6">
        <v>14</v>
      </c>
      <c r="B35" s="11" t="s">
        <v>130</v>
      </c>
      <c r="C35" s="6" t="s">
        <v>17</v>
      </c>
      <c r="D35" s="8">
        <v>28.96</v>
      </c>
      <c r="E35" s="55"/>
    </row>
    <row r="36" spans="1:5" ht="25.5" x14ac:dyDescent="0.25">
      <c r="A36" s="3"/>
      <c r="B36" s="35" t="s">
        <v>103</v>
      </c>
      <c r="C36" s="39" t="s">
        <v>8</v>
      </c>
      <c r="D36" s="38">
        <v>0.65200000000000002</v>
      </c>
      <c r="E36" s="59" t="s">
        <v>93</v>
      </c>
    </row>
    <row r="37" spans="1:5" ht="25.5" x14ac:dyDescent="0.25">
      <c r="A37" s="9" t="s">
        <v>40</v>
      </c>
      <c r="B37" s="11" t="s">
        <v>18</v>
      </c>
      <c r="C37" s="6" t="s">
        <v>19</v>
      </c>
      <c r="D37" s="8">
        <v>1</v>
      </c>
      <c r="E37" s="59" t="s">
        <v>93</v>
      </c>
    </row>
    <row r="38" spans="1:5" ht="30" x14ac:dyDescent="0.25">
      <c r="A38" s="3">
        <v>16</v>
      </c>
      <c r="B38" s="11" t="s">
        <v>131</v>
      </c>
      <c r="C38" s="6" t="s">
        <v>4</v>
      </c>
      <c r="D38" s="8">
        <v>12.6</v>
      </c>
      <c r="E38" s="55"/>
    </row>
    <row r="39" spans="1:5" ht="25.5" x14ac:dyDescent="0.25">
      <c r="A39" s="10"/>
      <c r="B39" s="35" t="s">
        <v>104</v>
      </c>
      <c r="C39" s="39" t="s">
        <v>8</v>
      </c>
      <c r="D39" s="38">
        <v>0.193</v>
      </c>
      <c r="E39" s="59" t="s">
        <v>93</v>
      </c>
    </row>
    <row r="40" spans="1:5" ht="25.5" x14ac:dyDescent="0.25">
      <c r="A40" s="36" t="s">
        <v>42</v>
      </c>
      <c r="B40" s="35" t="s">
        <v>21</v>
      </c>
      <c r="C40" s="39" t="s">
        <v>4</v>
      </c>
      <c r="D40" s="38">
        <v>12.6</v>
      </c>
      <c r="E40" s="59" t="s">
        <v>93</v>
      </c>
    </row>
    <row r="41" spans="1:5" ht="25.5" x14ac:dyDescent="0.25">
      <c r="A41" s="3">
        <v>18</v>
      </c>
      <c r="B41" s="11" t="s">
        <v>23</v>
      </c>
      <c r="C41" s="6" t="s">
        <v>19</v>
      </c>
      <c r="D41" s="8">
        <v>1</v>
      </c>
      <c r="E41" s="59" t="s">
        <v>93</v>
      </c>
    </row>
    <row r="42" spans="1:5" x14ac:dyDescent="0.25">
      <c r="A42" s="36" t="s">
        <v>44</v>
      </c>
      <c r="B42" s="11" t="s">
        <v>24</v>
      </c>
      <c r="C42" s="12" t="s">
        <v>8</v>
      </c>
      <c r="D42" s="13">
        <v>0.28999999999999998</v>
      </c>
      <c r="E42" s="64"/>
    </row>
    <row r="43" spans="1:5" ht="25.5" x14ac:dyDescent="0.25">
      <c r="A43" s="9"/>
      <c r="B43" s="35" t="s">
        <v>104</v>
      </c>
      <c r="C43" s="41" t="s">
        <v>8</v>
      </c>
      <c r="D43" s="42">
        <v>0.30159999999999998</v>
      </c>
      <c r="E43" s="59" t="s">
        <v>93</v>
      </c>
    </row>
    <row r="44" spans="1:5" x14ac:dyDescent="0.25">
      <c r="A44" s="52"/>
      <c r="B44" s="80" t="s">
        <v>105</v>
      </c>
      <c r="C44" s="83"/>
      <c r="D44" s="83"/>
      <c r="E44" s="84"/>
    </row>
    <row r="45" spans="1:5" x14ac:dyDescent="0.25">
      <c r="A45" s="52" t="s">
        <v>25</v>
      </c>
      <c r="B45" s="7" t="s">
        <v>88</v>
      </c>
      <c r="C45" s="6" t="s">
        <v>4</v>
      </c>
      <c r="D45" s="8">
        <f>D46/1.15</f>
        <v>532.7217391304348</v>
      </c>
      <c r="E45" s="4"/>
    </row>
    <row r="46" spans="1:5" ht="26.25" x14ac:dyDescent="0.25">
      <c r="A46" s="51"/>
      <c r="B46" s="34" t="s">
        <v>124</v>
      </c>
      <c r="C46" s="39" t="s">
        <v>4</v>
      </c>
      <c r="D46" s="38">
        <v>612.63</v>
      </c>
      <c r="E46" s="53" t="s">
        <v>93</v>
      </c>
    </row>
    <row r="47" spans="1:5" x14ac:dyDescent="0.25">
      <c r="A47" s="51" t="s">
        <v>5</v>
      </c>
      <c r="B47" s="7" t="s">
        <v>6</v>
      </c>
      <c r="C47" s="6" t="s">
        <v>4</v>
      </c>
      <c r="D47" s="8">
        <f>D48/1.15</f>
        <v>81.03478260869565</v>
      </c>
      <c r="E47" s="54"/>
    </row>
    <row r="48" spans="1:5" ht="26.25" x14ac:dyDescent="0.25">
      <c r="A48" s="51"/>
      <c r="B48" s="34" t="s">
        <v>125</v>
      </c>
      <c r="C48" s="39" t="s">
        <v>4</v>
      </c>
      <c r="D48" s="38">
        <v>93.19</v>
      </c>
      <c r="E48" s="53" t="s">
        <v>93</v>
      </c>
    </row>
    <row r="49" spans="1:5" x14ac:dyDescent="0.25">
      <c r="A49" s="51" t="s">
        <v>26</v>
      </c>
      <c r="B49" s="11" t="s">
        <v>83</v>
      </c>
      <c r="C49" s="6" t="s">
        <v>4</v>
      </c>
      <c r="D49" s="8">
        <f>D50/1.03</f>
        <v>67.94174757281553</v>
      </c>
      <c r="E49" s="54"/>
    </row>
    <row r="50" spans="1:5" ht="26.25" x14ac:dyDescent="0.25">
      <c r="A50" s="51"/>
      <c r="B50" s="35" t="s">
        <v>126</v>
      </c>
      <c r="C50" s="39" t="s">
        <v>4</v>
      </c>
      <c r="D50" s="38">
        <v>69.98</v>
      </c>
      <c r="E50" s="53" t="s">
        <v>93</v>
      </c>
    </row>
    <row r="51" spans="1:5" ht="60" x14ac:dyDescent="0.25">
      <c r="A51" s="51" t="s">
        <v>27</v>
      </c>
      <c r="B51" s="11" t="s">
        <v>28</v>
      </c>
      <c r="C51" s="6" t="s">
        <v>8</v>
      </c>
      <c r="D51" s="8">
        <v>66.319999999999993</v>
      </c>
      <c r="E51" s="54"/>
    </row>
    <row r="52" spans="1:5" ht="26.25" x14ac:dyDescent="0.25">
      <c r="A52" s="52"/>
      <c r="B52" s="35" t="s">
        <v>94</v>
      </c>
      <c r="C52" s="37" t="s">
        <v>8</v>
      </c>
      <c r="D52" s="38">
        <v>66.319999999999993</v>
      </c>
      <c r="E52" s="53" t="s">
        <v>93</v>
      </c>
    </row>
    <row r="53" spans="1:5" ht="30" x14ac:dyDescent="0.25">
      <c r="A53" s="52"/>
      <c r="B53" s="35" t="s">
        <v>95</v>
      </c>
      <c r="C53" s="37" t="s">
        <v>11</v>
      </c>
      <c r="D53" s="38">
        <f>259.5*66.32/21.7</f>
        <v>793.08940092165892</v>
      </c>
      <c r="E53" s="53" t="s">
        <v>93</v>
      </c>
    </row>
    <row r="54" spans="1:5" ht="30" x14ac:dyDescent="0.25">
      <c r="A54" s="51" t="s">
        <v>29</v>
      </c>
      <c r="B54" s="11" t="s">
        <v>96</v>
      </c>
      <c r="C54" s="5" t="s">
        <v>4</v>
      </c>
      <c r="D54" s="38">
        <v>75.459999999999994</v>
      </c>
      <c r="E54" s="53"/>
    </row>
    <row r="55" spans="1:5" ht="26.25" x14ac:dyDescent="0.25">
      <c r="A55" s="52"/>
      <c r="B55" s="35" t="s">
        <v>9</v>
      </c>
      <c r="C55" s="39" t="s">
        <v>4</v>
      </c>
      <c r="D55" s="38">
        <v>75.459999999999994</v>
      </c>
      <c r="E55" s="53" t="s">
        <v>93</v>
      </c>
    </row>
    <row r="56" spans="1:5" ht="26.25" x14ac:dyDescent="0.25">
      <c r="A56" s="52"/>
      <c r="B56" s="35" t="s">
        <v>10</v>
      </c>
      <c r="C56" s="39" t="s">
        <v>8</v>
      </c>
      <c r="D56" s="38">
        <v>6.0368000000000004</v>
      </c>
      <c r="E56" s="53" t="s">
        <v>93</v>
      </c>
    </row>
    <row r="57" spans="1:5" x14ac:dyDescent="0.25">
      <c r="A57" s="9" t="s">
        <v>30</v>
      </c>
      <c r="B57" s="11" t="s">
        <v>97</v>
      </c>
      <c r="C57" s="6" t="s">
        <v>4</v>
      </c>
      <c r="D57" s="8">
        <v>375.78</v>
      </c>
      <c r="E57" s="53"/>
    </row>
    <row r="58" spans="1:5" ht="26.25" x14ac:dyDescent="0.25">
      <c r="A58" s="9"/>
      <c r="B58" s="35" t="s">
        <v>109</v>
      </c>
      <c r="C58" s="39" t="s">
        <v>11</v>
      </c>
      <c r="D58" s="38">
        <v>435.46</v>
      </c>
      <c r="E58" s="53" t="s">
        <v>93</v>
      </c>
    </row>
    <row r="59" spans="1:5" x14ac:dyDescent="0.25">
      <c r="A59" s="9" t="s">
        <v>31</v>
      </c>
      <c r="B59" s="11" t="s">
        <v>110</v>
      </c>
      <c r="C59" s="12" t="s">
        <v>4</v>
      </c>
      <c r="D59" s="13">
        <f>D60/1.15</f>
        <v>503.04347826086962</v>
      </c>
      <c r="E59" s="55"/>
    </row>
    <row r="60" spans="1:5" ht="26.25" x14ac:dyDescent="0.25">
      <c r="A60" s="9"/>
      <c r="B60" s="35" t="s">
        <v>127</v>
      </c>
      <c r="C60" s="43" t="s">
        <v>4</v>
      </c>
      <c r="D60" s="44">
        <v>578.5</v>
      </c>
      <c r="E60" s="53" t="s">
        <v>93</v>
      </c>
    </row>
    <row r="61" spans="1:5" x14ac:dyDescent="0.25">
      <c r="A61" s="9" t="s">
        <v>32</v>
      </c>
      <c r="B61" s="11" t="s">
        <v>111</v>
      </c>
      <c r="C61" s="12" t="s">
        <v>4</v>
      </c>
      <c r="D61" s="13">
        <f>D62/1.15</f>
        <v>503.04347826086962</v>
      </c>
      <c r="E61" s="55"/>
    </row>
    <row r="62" spans="1:5" ht="26.25" x14ac:dyDescent="0.25">
      <c r="A62" s="9"/>
      <c r="B62" s="35" t="s">
        <v>102</v>
      </c>
      <c r="C62" s="43" t="s">
        <v>4</v>
      </c>
      <c r="D62" s="44">
        <v>578.5</v>
      </c>
      <c r="E62" s="53" t="s">
        <v>93</v>
      </c>
    </row>
    <row r="63" spans="1:5" x14ac:dyDescent="0.25">
      <c r="A63" s="9" t="s">
        <v>33</v>
      </c>
      <c r="B63" s="11" t="s">
        <v>112</v>
      </c>
      <c r="C63" s="12" t="s">
        <v>4</v>
      </c>
      <c r="D63" s="13">
        <f>D64/1.15</f>
        <v>171.26956521739132</v>
      </c>
      <c r="E63" s="55"/>
    </row>
    <row r="64" spans="1:5" ht="26.25" x14ac:dyDescent="0.25">
      <c r="A64" s="9"/>
      <c r="B64" s="35" t="s">
        <v>101</v>
      </c>
      <c r="C64" s="43" t="s">
        <v>4</v>
      </c>
      <c r="D64" s="44">
        <v>196.96</v>
      </c>
      <c r="E64" s="53" t="s">
        <v>93</v>
      </c>
    </row>
    <row r="65" spans="1:5" ht="30" x14ac:dyDescent="0.25">
      <c r="A65" s="36" t="s">
        <v>34</v>
      </c>
      <c r="B65" s="11" t="s">
        <v>100</v>
      </c>
      <c r="C65" s="12" t="s">
        <v>4</v>
      </c>
      <c r="D65" s="13">
        <f>189.08/1.15</f>
        <v>164.41739130434786</v>
      </c>
      <c r="E65" s="55"/>
    </row>
    <row r="66" spans="1:5" ht="26.25" x14ac:dyDescent="0.25">
      <c r="A66" s="36"/>
      <c r="B66" s="35" t="s">
        <v>101</v>
      </c>
      <c r="C66" s="43" t="s">
        <v>4</v>
      </c>
      <c r="D66" s="44">
        <v>189.08</v>
      </c>
      <c r="E66" s="53" t="s">
        <v>93</v>
      </c>
    </row>
    <row r="67" spans="1:5" ht="30" x14ac:dyDescent="0.25">
      <c r="A67" s="36" t="s">
        <v>35</v>
      </c>
      <c r="B67" s="11" t="s">
        <v>15</v>
      </c>
      <c r="C67" s="12" t="s">
        <v>4</v>
      </c>
      <c r="D67" s="13">
        <f>D68/1.15</f>
        <v>190.62608695652176</v>
      </c>
      <c r="E67" s="55"/>
    </row>
    <row r="68" spans="1:5" ht="26.25" x14ac:dyDescent="0.25">
      <c r="A68" s="36"/>
      <c r="B68" s="35" t="s">
        <v>102</v>
      </c>
      <c r="C68" s="43" t="s">
        <v>4</v>
      </c>
      <c r="D68" s="44">
        <v>219.22</v>
      </c>
      <c r="E68" s="53" t="s">
        <v>93</v>
      </c>
    </row>
    <row r="69" spans="1:5" ht="30" x14ac:dyDescent="0.25">
      <c r="A69" s="36" t="s">
        <v>36</v>
      </c>
      <c r="B69" s="11" t="s">
        <v>113</v>
      </c>
      <c r="C69" s="12" t="s">
        <v>4</v>
      </c>
      <c r="D69" s="13">
        <f>D70/1.15</f>
        <v>3.939130434782609</v>
      </c>
      <c r="E69" s="55"/>
    </row>
    <row r="70" spans="1:5" ht="26.25" x14ac:dyDescent="0.25">
      <c r="A70" s="36"/>
      <c r="B70" s="35" t="s">
        <v>108</v>
      </c>
      <c r="C70" s="43" t="s">
        <v>4</v>
      </c>
      <c r="D70" s="44">
        <v>4.53</v>
      </c>
      <c r="E70" s="53" t="s">
        <v>93</v>
      </c>
    </row>
    <row r="71" spans="1:5" ht="30" x14ac:dyDescent="0.25">
      <c r="A71" s="36" t="s">
        <v>37</v>
      </c>
      <c r="B71" s="11" t="s">
        <v>16</v>
      </c>
      <c r="C71" s="12" t="s">
        <v>39</v>
      </c>
      <c r="D71" s="13">
        <v>176.11</v>
      </c>
      <c r="E71" s="56"/>
    </row>
    <row r="72" spans="1:5" ht="26.25" x14ac:dyDescent="0.25">
      <c r="A72" s="36"/>
      <c r="B72" s="35" t="s">
        <v>103</v>
      </c>
      <c r="C72" s="39" t="s">
        <v>8</v>
      </c>
      <c r="D72" s="13">
        <f>176.11*0.65/28.96</f>
        <v>3.9527451657458563</v>
      </c>
      <c r="E72" s="53" t="s">
        <v>93</v>
      </c>
    </row>
    <row r="73" spans="1:5" ht="26.25" x14ac:dyDescent="0.25">
      <c r="A73" s="36" t="s">
        <v>38</v>
      </c>
      <c r="B73" s="11" t="s">
        <v>18</v>
      </c>
      <c r="C73" s="6" t="s">
        <v>19</v>
      </c>
      <c r="D73" s="13">
        <v>7</v>
      </c>
      <c r="E73" s="53" t="s">
        <v>93</v>
      </c>
    </row>
    <row r="74" spans="1:5" ht="30" x14ac:dyDescent="0.25">
      <c r="A74" s="36" t="s">
        <v>40</v>
      </c>
      <c r="B74" s="11" t="s">
        <v>20</v>
      </c>
      <c r="C74" s="6" t="s">
        <v>4</v>
      </c>
      <c r="D74" s="13">
        <v>76.88</v>
      </c>
      <c r="E74" s="56"/>
    </row>
    <row r="75" spans="1:5" ht="26.25" x14ac:dyDescent="0.25">
      <c r="A75" s="36"/>
      <c r="B75" s="35" t="s">
        <v>104</v>
      </c>
      <c r="C75" s="39" t="s">
        <v>8</v>
      </c>
      <c r="D75" s="13">
        <f>76.88/0.19/12.6</f>
        <v>32.113617376775267</v>
      </c>
      <c r="E75" s="53" t="s">
        <v>93</v>
      </c>
    </row>
    <row r="76" spans="1:5" ht="26.25" x14ac:dyDescent="0.25">
      <c r="A76" s="36" t="s">
        <v>41</v>
      </c>
      <c r="B76" s="35" t="s">
        <v>21</v>
      </c>
      <c r="C76" s="39" t="s">
        <v>4</v>
      </c>
      <c r="D76" s="44">
        <v>76.88</v>
      </c>
      <c r="E76" s="53" t="s">
        <v>93</v>
      </c>
    </row>
    <row r="77" spans="1:5" ht="26.25" x14ac:dyDescent="0.25">
      <c r="A77" s="36" t="s">
        <v>42</v>
      </c>
      <c r="B77" s="11" t="s">
        <v>114</v>
      </c>
      <c r="C77" s="15" t="s">
        <v>17</v>
      </c>
      <c r="D77" s="16">
        <v>50.23</v>
      </c>
      <c r="E77" s="53" t="s">
        <v>93</v>
      </c>
    </row>
    <row r="78" spans="1:5" ht="26.25" x14ac:dyDescent="0.25">
      <c r="A78" s="36" t="s">
        <v>43</v>
      </c>
      <c r="B78" s="11" t="s">
        <v>115</v>
      </c>
      <c r="C78" s="15" t="s">
        <v>17</v>
      </c>
      <c r="D78" s="16">
        <v>50.23</v>
      </c>
      <c r="E78" s="53" t="s">
        <v>93</v>
      </c>
    </row>
    <row r="79" spans="1:5" x14ac:dyDescent="0.25">
      <c r="A79" s="9" t="s">
        <v>44</v>
      </c>
      <c r="B79" s="11" t="s">
        <v>49</v>
      </c>
      <c r="C79" s="15" t="s">
        <v>8</v>
      </c>
      <c r="D79" s="16">
        <v>1.1200000000000001</v>
      </c>
      <c r="E79" s="53"/>
    </row>
    <row r="80" spans="1:5" ht="26.25" x14ac:dyDescent="0.25">
      <c r="A80" s="9"/>
      <c r="B80" s="35" t="s">
        <v>104</v>
      </c>
      <c r="C80" s="12" t="s">
        <v>8</v>
      </c>
      <c r="D80" s="13">
        <f>1.12*0.302/0.29</f>
        <v>1.1663448275862072</v>
      </c>
      <c r="E80" s="53" t="s">
        <v>93</v>
      </c>
    </row>
    <row r="81" spans="1:5" ht="39" x14ac:dyDescent="0.25">
      <c r="A81" s="9" t="s">
        <v>46</v>
      </c>
      <c r="B81" s="11" t="s">
        <v>51</v>
      </c>
      <c r="C81" s="12" t="s">
        <v>17</v>
      </c>
      <c r="D81" s="13">
        <v>13.33</v>
      </c>
      <c r="E81" s="57" t="s">
        <v>136</v>
      </c>
    </row>
    <row r="82" spans="1:5" ht="39" x14ac:dyDescent="0.25">
      <c r="A82" s="9" t="s">
        <v>48</v>
      </c>
      <c r="B82" s="11" t="s">
        <v>22</v>
      </c>
      <c r="C82" s="12" t="s">
        <v>17</v>
      </c>
      <c r="D82" s="13">
        <v>13.31</v>
      </c>
      <c r="E82" s="57" t="s">
        <v>136</v>
      </c>
    </row>
    <row r="83" spans="1:5" ht="30" x14ac:dyDescent="0.25">
      <c r="A83" s="36" t="s">
        <v>50</v>
      </c>
      <c r="B83" s="11" t="s">
        <v>14</v>
      </c>
      <c r="C83" s="12" t="s">
        <v>4</v>
      </c>
      <c r="D83" s="13">
        <f>D84/1.15</f>
        <v>13.730434782608697</v>
      </c>
      <c r="E83" s="58"/>
    </row>
    <row r="84" spans="1:5" ht="25.5" x14ac:dyDescent="0.25">
      <c r="A84" s="9"/>
      <c r="B84" s="35" t="s">
        <v>101</v>
      </c>
      <c r="C84" s="43" t="s">
        <v>4</v>
      </c>
      <c r="D84" s="44">
        <v>15.79</v>
      </c>
      <c r="E84" s="59" t="s">
        <v>93</v>
      </c>
    </row>
    <row r="85" spans="1:5" ht="30" x14ac:dyDescent="0.25">
      <c r="A85" s="36" t="s">
        <v>52</v>
      </c>
      <c r="B85" s="11" t="s">
        <v>15</v>
      </c>
      <c r="C85" s="12" t="s">
        <v>4</v>
      </c>
      <c r="D85" s="13">
        <f>D86/1.15</f>
        <v>10.400000000000002</v>
      </c>
      <c r="E85" s="58" t="s">
        <v>84</v>
      </c>
    </row>
    <row r="86" spans="1:5" ht="25.5" x14ac:dyDescent="0.25">
      <c r="A86" s="36"/>
      <c r="B86" s="35" t="s">
        <v>102</v>
      </c>
      <c r="C86" s="43" t="s">
        <v>4</v>
      </c>
      <c r="D86" s="44">
        <v>11.96</v>
      </c>
      <c r="E86" s="59" t="s">
        <v>93</v>
      </c>
    </row>
    <row r="87" spans="1:5" ht="30" x14ac:dyDescent="0.25">
      <c r="A87" s="36" t="s">
        <v>53</v>
      </c>
      <c r="B87" s="11" t="s">
        <v>12</v>
      </c>
      <c r="C87" s="12" t="s">
        <v>4</v>
      </c>
      <c r="D87" s="13">
        <f>D88/1.15</f>
        <v>9.5304347826086975</v>
      </c>
      <c r="E87" s="58"/>
    </row>
    <row r="88" spans="1:5" ht="25.5" x14ac:dyDescent="0.25">
      <c r="A88" s="36"/>
      <c r="B88" s="35" t="s">
        <v>116</v>
      </c>
      <c r="C88" s="12" t="s">
        <v>4</v>
      </c>
      <c r="D88" s="13">
        <v>10.96</v>
      </c>
      <c r="E88" s="59" t="s">
        <v>93</v>
      </c>
    </row>
    <row r="89" spans="1:5" ht="30" x14ac:dyDescent="0.25">
      <c r="A89" s="36" t="s">
        <v>54</v>
      </c>
      <c r="B89" s="11" t="s">
        <v>13</v>
      </c>
      <c r="C89" s="12" t="s">
        <v>4</v>
      </c>
      <c r="D89" s="13">
        <f>D90/1.15</f>
        <v>8.1130434782608702</v>
      </c>
      <c r="E89" s="58"/>
    </row>
    <row r="90" spans="1:5" ht="25.5" x14ac:dyDescent="0.25">
      <c r="A90" s="36"/>
      <c r="B90" s="35" t="s">
        <v>108</v>
      </c>
      <c r="C90" s="43" t="s">
        <v>4</v>
      </c>
      <c r="D90" s="44">
        <v>9.33</v>
      </c>
      <c r="E90" s="59" t="s">
        <v>93</v>
      </c>
    </row>
    <row r="91" spans="1:5" ht="30" x14ac:dyDescent="0.25">
      <c r="A91" s="36" t="s">
        <v>55</v>
      </c>
      <c r="B91" s="11" t="s">
        <v>100</v>
      </c>
      <c r="C91" s="12" t="s">
        <v>4</v>
      </c>
      <c r="D91" s="13">
        <f>D92/1.15</f>
        <v>1.5217391304347827</v>
      </c>
      <c r="E91" s="58"/>
    </row>
    <row r="92" spans="1:5" ht="25.5" x14ac:dyDescent="0.25">
      <c r="A92" s="36"/>
      <c r="B92" s="35" t="s">
        <v>116</v>
      </c>
      <c r="C92" s="12" t="s">
        <v>4</v>
      </c>
      <c r="D92" s="13">
        <v>1.75</v>
      </c>
      <c r="E92" s="59" t="s">
        <v>93</v>
      </c>
    </row>
    <row r="93" spans="1:5" ht="30" x14ac:dyDescent="0.25">
      <c r="A93" s="36" t="s">
        <v>56</v>
      </c>
      <c r="B93" s="11" t="s">
        <v>15</v>
      </c>
      <c r="C93" s="12" t="s">
        <v>4</v>
      </c>
      <c r="D93" s="13">
        <f>D94/1.15</f>
        <v>1.8347826086956522</v>
      </c>
      <c r="E93" s="58"/>
    </row>
    <row r="94" spans="1:5" ht="25.5" x14ac:dyDescent="0.25">
      <c r="A94" s="36"/>
      <c r="B94" s="35" t="s">
        <v>102</v>
      </c>
      <c r="C94" s="12" t="s">
        <v>4</v>
      </c>
      <c r="D94" s="13">
        <v>2.11</v>
      </c>
      <c r="E94" s="59" t="s">
        <v>93</v>
      </c>
    </row>
    <row r="95" spans="1:5" x14ac:dyDescent="0.25">
      <c r="A95" s="36" t="s">
        <v>57</v>
      </c>
      <c r="B95" s="11" t="s">
        <v>128</v>
      </c>
      <c r="C95" s="15" t="s">
        <v>4</v>
      </c>
      <c r="D95" s="13">
        <f>D96/1.15</f>
        <v>7.7217391304347842</v>
      </c>
      <c r="E95" s="58"/>
    </row>
    <row r="96" spans="1:5" ht="25.5" x14ac:dyDescent="0.25">
      <c r="A96" s="36"/>
      <c r="B96" s="35" t="s">
        <v>116</v>
      </c>
      <c r="C96" s="43" t="s">
        <v>4</v>
      </c>
      <c r="D96" s="44">
        <v>8.8800000000000008</v>
      </c>
      <c r="E96" s="59" t="s">
        <v>93</v>
      </c>
    </row>
    <row r="97" spans="1:5" x14ac:dyDescent="0.25">
      <c r="A97" s="36"/>
      <c r="B97" s="45" t="s">
        <v>132</v>
      </c>
      <c r="C97" s="15"/>
      <c r="D97" s="13"/>
      <c r="E97" s="59"/>
    </row>
    <row r="98" spans="1:5" x14ac:dyDescent="0.25">
      <c r="A98" s="36" t="s">
        <v>58</v>
      </c>
      <c r="B98" s="11" t="s">
        <v>92</v>
      </c>
      <c r="C98" s="15" t="s">
        <v>11</v>
      </c>
      <c r="D98" s="13">
        <f>D99/1.035</f>
        <v>3.1497584541062804</v>
      </c>
      <c r="E98" s="59"/>
    </row>
    <row r="99" spans="1:5" ht="25.5" x14ac:dyDescent="0.25">
      <c r="A99" s="36"/>
      <c r="B99" s="35" t="s">
        <v>91</v>
      </c>
      <c r="C99" s="46" t="s">
        <v>11</v>
      </c>
      <c r="D99" s="44">
        <v>3.26</v>
      </c>
      <c r="E99" s="59" t="s">
        <v>93</v>
      </c>
    </row>
    <row r="100" spans="1:5" ht="30" x14ac:dyDescent="0.25">
      <c r="A100" s="36" t="s">
        <v>59</v>
      </c>
      <c r="B100" s="11" t="s">
        <v>16</v>
      </c>
      <c r="C100" s="12" t="s">
        <v>17</v>
      </c>
      <c r="D100" s="13">
        <v>2.31</v>
      </c>
      <c r="E100" s="60"/>
    </row>
    <row r="101" spans="1:5" x14ac:dyDescent="0.25">
      <c r="A101" s="36"/>
      <c r="B101" s="35" t="s">
        <v>104</v>
      </c>
      <c r="C101" s="43" t="s">
        <v>8</v>
      </c>
      <c r="D101" s="44">
        <f>2.31*0.65/28.96</f>
        <v>5.1847375690607732E-2</v>
      </c>
      <c r="E101" s="60"/>
    </row>
    <row r="102" spans="1:5" ht="25.5" x14ac:dyDescent="0.25">
      <c r="A102" s="36" t="s">
        <v>60</v>
      </c>
      <c r="B102" s="11" t="s">
        <v>45</v>
      </c>
      <c r="C102" s="12" t="s">
        <v>17</v>
      </c>
      <c r="D102" s="13">
        <v>22.63</v>
      </c>
      <c r="E102" s="59" t="s">
        <v>93</v>
      </c>
    </row>
    <row r="103" spans="1:5" ht="25.5" x14ac:dyDescent="0.25">
      <c r="A103" s="36" t="s">
        <v>61</v>
      </c>
      <c r="B103" s="11" t="s">
        <v>47</v>
      </c>
      <c r="C103" s="12" t="s">
        <v>39</v>
      </c>
      <c r="D103" s="13">
        <v>2.31</v>
      </c>
      <c r="E103" s="59" t="s">
        <v>93</v>
      </c>
    </row>
    <row r="104" spans="1:5" ht="30" x14ac:dyDescent="0.25">
      <c r="A104" s="36" t="s">
        <v>62</v>
      </c>
      <c r="B104" s="11" t="s">
        <v>131</v>
      </c>
      <c r="C104" s="6" t="s">
        <v>4</v>
      </c>
      <c r="D104" s="13">
        <v>0.75</v>
      </c>
      <c r="E104" s="61"/>
    </row>
    <row r="105" spans="1:5" ht="25.5" x14ac:dyDescent="0.25">
      <c r="A105" s="36"/>
      <c r="B105" s="35" t="s">
        <v>104</v>
      </c>
      <c r="C105" s="39" t="s">
        <v>8</v>
      </c>
      <c r="D105" s="44">
        <f>0.75*0.19/12.6</f>
        <v>1.1309523809523811E-2</v>
      </c>
      <c r="E105" s="59" t="s">
        <v>93</v>
      </c>
    </row>
    <row r="106" spans="1:5" ht="25.5" x14ac:dyDescent="0.25">
      <c r="A106" s="36"/>
      <c r="B106" s="35" t="s">
        <v>21</v>
      </c>
      <c r="C106" s="39" t="s">
        <v>4</v>
      </c>
      <c r="D106" s="44">
        <v>0.75</v>
      </c>
      <c r="E106" s="59" t="s">
        <v>93</v>
      </c>
    </row>
    <row r="107" spans="1:5" x14ac:dyDescent="0.25">
      <c r="A107" s="9"/>
      <c r="B107" s="47" t="s">
        <v>133</v>
      </c>
      <c r="C107" s="6"/>
      <c r="D107" s="13"/>
      <c r="E107" s="61"/>
    </row>
    <row r="108" spans="1:5" ht="25.5" x14ac:dyDescent="0.25">
      <c r="A108" s="36" t="s">
        <v>63</v>
      </c>
      <c r="B108" s="7" t="s">
        <v>45</v>
      </c>
      <c r="C108" s="12" t="s">
        <v>17</v>
      </c>
      <c r="D108" s="13">
        <v>23.44</v>
      </c>
      <c r="E108" s="59" t="s">
        <v>93</v>
      </c>
    </row>
    <row r="109" spans="1:5" ht="45" x14ac:dyDescent="0.25">
      <c r="A109" s="36" t="s">
        <v>64</v>
      </c>
      <c r="B109" s="33" t="s">
        <v>85</v>
      </c>
      <c r="C109" s="12" t="s">
        <v>8</v>
      </c>
      <c r="D109" s="13">
        <f>D110/1.15</f>
        <v>10.669565217391305</v>
      </c>
      <c r="E109" s="58"/>
    </row>
    <row r="110" spans="1:5" ht="25.5" x14ac:dyDescent="0.25">
      <c r="A110" s="36"/>
      <c r="B110" s="49" t="s">
        <v>117</v>
      </c>
      <c r="C110" s="43" t="s">
        <v>8</v>
      </c>
      <c r="D110" s="44">
        <v>12.27</v>
      </c>
      <c r="E110" s="59" t="s">
        <v>93</v>
      </c>
    </row>
    <row r="111" spans="1:5" x14ac:dyDescent="0.25">
      <c r="A111" s="36"/>
      <c r="B111" s="50" t="s">
        <v>119</v>
      </c>
      <c r="C111" s="43"/>
      <c r="D111" s="44"/>
      <c r="E111" s="53"/>
    </row>
    <row r="112" spans="1:5" ht="45" x14ac:dyDescent="0.25">
      <c r="A112" s="36" t="s">
        <v>121</v>
      </c>
      <c r="B112" s="40" t="s">
        <v>86</v>
      </c>
      <c r="C112" s="12" t="s">
        <v>8</v>
      </c>
      <c r="D112" s="13">
        <f>D113/1.15</f>
        <v>19.321739130434782</v>
      </c>
      <c r="E112" s="56"/>
    </row>
    <row r="113" spans="1:5" ht="25.5" x14ac:dyDescent="0.25">
      <c r="A113" s="36"/>
      <c r="B113" s="49" t="s">
        <v>117</v>
      </c>
      <c r="C113" s="12" t="s">
        <v>8</v>
      </c>
      <c r="D113" s="13">
        <v>22.22</v>
      </c>
      <c r="E113" s="59" t="s">
        <v>93</v>
      </c>
    </row>
    <row r="114" spans="1:5" x14ac:dyDescent="0.25">
      <c r="A114" s="36"/>
      <c r="B114" s="50" t="s">
        <v>120</v>
      </c>
      <c r="C114" s="12"/>
      <c r="D114" s="13"/>
      <c r="E114" s="59"/>
    </row>
    <row r="115" spans="1:5" ht="30" x14ac:dyDescent="0.25">
      <c r="A115" s="36" t="s">
        <v>122</v>
      </c>
      <c r="B115" s="40" t="s">
        <v>87</v>
      </c>
      <c r="C115" s="12" t="s">
        <v>8</v>
      </c>
      <c r="D115" s="13">
        <v>2.17</v>
      </c>
      <c r="E115" s="58"/>
    </row>
    <row r="116" spans="1:5" ht="30" x14ac:dyDescent="0.25">
      <c r="A116" s="36"/>
      <c r="B116" s="48" t="s">
        <v>118</v>
      </c>
      <c r="C116" s="12" t="s">
        <v>8</v>
      </c>
      <c r="D116" s="13">
        <f>D115*1.15</f>
        <v>2.4954999999999998</v>
      </c>
      <c r="E116" s="59" t="s">
        <v>93</v>
      </c>
    </row>
    <row r="117" spans="1:5" x14ac:dyDescent="0.25">
      <c r="A117" s="36"/>
      <c r="B117" s="80" t="s">
        <v>123</v>
      </c>
      <c r="C117" s="83"/>
      <c r="D117" s="83"/>
      <c r="E117" s="84"/>
    </row>
    <row r="118" spans="1:5" x14ac:dyDescent="0.25">
      <c r="A118" s="36" t="s">
        <v>25</v>
      </c>
      <c r="B118" s="7" t="s">
        <v>88</v>
      </c>
      <c r="C118" s="6" t="s">
        <v>4</v>
      </c>
      <c r="D118" s="13">
        <f>D119/1.15</f>
        <v>83.469565217391306</v>
      </c>
      <c r="E118" s="14"/>
    </row>
    <row r="119" spans="1:5" ht="25.5" x14ac:dyDescent="0.25">
      <c r="A119" s="36"/>
      <c r="B119" s="34" t="s">
        <v>124</v>
      </c>
      <c r="C119" s="39" t="s">
        <v>4</v>
      </c>
      <c r="D119" s="44">
        <v>95.99</v>
      </c>
      <c r="E119" s="59" t="s">
        <v>93</v>
      </c>
    </row>
    <row r="120" spans="1:5" x14ac:dyDescent="0.25">
      <c r="A120" s="36" t="s">
        <v>5</v>
      </c>
      <c r="B120" s="7" t="s">
        <v>129</v>
      </c>
      <c r="C120" s="6" t="s">
        <v>4</v>
      </c>
      <c r="D120" s="13">
        <f>D121/1.15</f>
        <v>18.286956521739132</v>
      </c>
      <c r="E120" s="58"/>
    </row>
    <row r="121" spans="1:5" ht="25.5" x14ac:dyDescent="0.25">
      <c r="A121" s="36"/>
      <c r="B121" s="34" t="s">
        <v>125</v>
      </c>
      <c r="C121" s="39" t="s">
        <v>4</v>
      </c>
      <c r="D121" s="44">
        <v>21.03</v>
      </c>
      <c r="E121" s="59" t="s">
        <v>93</v>
      </c>
    </row>
    <row r="122" spans="1:5" x14ac:dyDescent="0.25">
      <c r="A122" s="36" t="s">
        <v>26</v>
      </c>
      <c r="B122" s="11" t="s">
        <v>83</v>
      </c>
      <c r="C122" s="6" t="s">
        <v>4</v>
      </c>
      <c r="D122" s="13">
        <f>D123/1.03</f>
        <v>10.854368932038835</v>
      </c>
      <c r="E122" s="58"/>
    </row>
    <row r="123" spans="1:5" ht="25.5" x14ac:dyDescent="0.25">
      <c r="A123" s="36"/>
      <c r="B123" s="35" t="s">
        <v>89</v>
      </c>
      <c r="C123" s="39" t="s">
        <v>4</v>
      </c>
      <c r="D123" s="44">
        <v>11.18</v>
      </c>
      <c r="E123" s="59" t="s">
        <v>93</v>
      </c>
    </row>
    <row r="124" spans="1:5" ht="60" x14ac:dyDescent="0.25">
      <c r="A124" s="36" t="s">
        <v>27</v>
      </c>
      <c r="B124" s="11" t="s">
        <v>65</v>
      </c>
      <c r="C124" s="6" t="s">
        <v>8</v>
      </c>
      <c r="D124" s="13">
        <v>13.78</v>
      </c>
      <c r="E124" s="56"/>
    </row>
    <row r="125" spans="1:5" ht="25.5" x14ac:dyDescent="0.25">
      <c r="A125" s="36"/>
      <c r="B125" s="35" t="s">
        <v>94</v>
      </c>
      <c r="C125" s="5" t="s">
        <v>8</v>
      </c>
      <c r="D125" s="13">
        <v>13.78</v>
      </c>
      <c r="E125" s="59" t="s">
        <v>93</v>
      </c>
    </row>
    <row r="126" spans="1:5" ht="30" x14ac:dyDescent="0.25">
      <c r="A126" s="36"/>
      <c r="B126" s="35" t="s">
        <v>95</v>
      </c>
      <c r="C126" s="5" t="s">
        <v>11</v>
      </c>
      <c r="D126" s="13">
        <f>13.78*793.09/66.32</f>
        <v>164.78860373944511</v>
      </c>
      <c r="E126" s="59" t="s">
        <v>93</v>
      </c>
    </row>
    <row r="127" spans="1:5" ht="30" x14ac:dyDescent="0.25">
      <c r="A127" s="36" t="s">
        <v>29</v>
      </c>
      <c r="B127" s="11" t="s">
        <v>96</v>
      </c>
      <c r="C127" s="5" t="s">
        <v>4</v>
      </c>
      <c r="D127" s="13">
        <v>78</v>
      </c>
      <c r="E127" s="59"/>
    </row>
    <row r="128" spans="1:5" ht="25.5" x14ac:dyDescent="0.25">
      <c r="A128" s="36"/>
      <c r="B128" s="35" t="s">
        <v>9</v>
      </c>
      <c r="C128" s="39" t="s">
        <v>4</v>
      </c>
      <c r="D128" s="44">
        <v>78</v>
      </c>
      <c r="E128" s="59" t="s">
        <v>93</v>
      </c>
    </row>
    <row r="129" spans="1:5" ht="25.5" x14ac:dyDescent="0.25">
      <c r="A129" s="36"/>
      <c r="B129" s="35" t="s">
        <v>10</v>
      </c>
      <c r="C129" s="39" t="s">
        <v>8</v>
      </c>
      <c r="D129" s="44">
        <f>78*6.04/75.46</f>
        <v>6.2433077126954686</v>
      </c>
      <c r="E129" s="59" t="s">
        <v>93</v>
      </c>
    </row>
    <row r="130" spans="1:5" x14ac:dyDescent="0.25">
      <c r="A130" s="36" t="s">
        <v>30</v>
      </c>
      <c r="B130" s="11" t="s">
        <v>97</v>
      </c>
      <c r="C130" s="6" t="s">
        <v>4</v>
      </c>
      <c r="D130" s="12">
        <v>76.45</v>
      </c>
      <c r="E130" s="56"/>
    </row>
    <row r="131" spans="1:5" ht="25.5" x14ac:dyDescent="0.25">
      <c r="A131" s="36"/>
      <c r="B131" s="35" t="s">
        <v>109</v>
      </c>
      <c r="C131" s="39" t="s">
        <v>11</v>
      </c>
      <c r="D131" s="13">
        <f>16.45*735.46/375.78</f>
        <v>32.195212624407901</v>
      </c>
      <c r="E131" s="59" t="s">
        <v>93</v>
      </c>
    </row>
    <row r="132" spans="1:5" x14ac:dyDescent="0.25">
      <c r="A132" s="36" t="s">
        <v>31</v>
      </c>
      <c r="B132" s="11" t="s">
        <v>110</v>
      </c>
      <c r="C132" s="12" t="s">
        <v>4</v>
      </c>
      <c r="D132" s="13">
        <f>D133/1.35</f>
        <v>66.444444444444443</v>
      </c>
      <c r="E132" s="58"/>
    </row>
    <row r="133" spans="1:5" ht="25.5" x14ac:dyDescent="0.25">
      <c r="A133" s="36"/>
      <c r="B133" s="35" t="s">
        <v>116</v>
      </c>
      <c r="C133" s="43" t="s">
        <v>4</v>
      </c>
      <c r="D133" s="44">
        <v>89.7</v>
      </c>
      <c r="E133" s="59" t="s">
        <v>93</v>
      </c>
    </row>
    <row r="134" spans="1:5" x14ac:dyDescent="0.25">
      <c r="A134" s="36" t="s">
        <v>32</v>
      </c>
      <c r="B134" s="11" t="s">
        <v>111</v>
      </c>
      <c r="C134" s="12" t="s">
        <v>4</v>
      </c>
      <c r="D134" s="13">
        <f>D135/1.15</f>
        <v>78.000000000000014</v>
      </c>
      <c r="E134" s="58"/>
    </row>
    <row r="135" spans="1:5" ht="25.5" x14ac:dyDescent="0.25">
      <c r="A135" s="36"/>
      <c r="B135" s="35" t="s">
        <v>108</v>
      </c>
      <c r="C135" s="43" t="s">
        <v>4</v>
      </c>
      <c r="D135" s="13">
        <v>89.7</v>
      </c>
      <c r="E135" s="59" t="s">
        <v>93</v>
      </c>
    </row>
    <row r="136" spans="1:5" x14ac:dyDescent="0.25">
      <c r="A136" s="36" t="s">
        <v>33</v>
      </c>
      <c r="B136" s="11" t="s">
        <v>112</v>
      </c>
      <c r="C136" s="12" t="s">
        <v>4</v>
      </c>
      <c r="D136" s="13">
        <f>D137/1.15</f>
        <v>37.234782608695653</v>
      </c>
      <c r="E136" s="58"/>
    </row>
    <row r="137" spans="1:5" ht="25.5" x14ac:dyDescent="0.25">
      <c r="A137" s="36"/>
      <c r="B137" s="35" t="s">
        <v>101</v>
      </c>
      <c r="C137" s="43" t="s">
        <v>4</v>
      </c>
      <c r="D137" s="12">
        <v>42.82</v>
      </c>
      <c r="E137" s="59" t="s">
        <v>93</v>
      </c>
    </row>
    <row r="138" spans="1:5" ht="30" x14ac:dyDescent="0.25">
      <c r="A138" s="36" t="s">
        <v>34</v>
      </c>
      <c r="B138" s="11" t="s">
        <v>14</v>
      </c>
      <c r="C138" s="12" t="s">
        <v>4</v>
      </c>
      <c r="D138" s="13">
        <f>D139/1.15</f>
        <v>45.408695652173918</v>
      </c>
      <c r="E138" s="58"/>
    </row>
    <row r="139" spans="1:5" ht="25.5" x14ac:dyDescent="0.25">
      <c r="A139" s="36"/>
      <c r="B139" s="35" t="s">
        <v>101</v>
      </c>
      <c r="C139" s="43" t="s">
        <v>4</v>
      </c>
      <c r="D139" s="43">
        <v>52.22</v>
      </c>
      <c r="E139" s="59" t="s">
        <v>93</v>
      </c>
    </row>
    <row r="140" spans="1:5" ht="30" x14ac:dyDescent="0.25">
      <c r="A140" s="36" t="s">
        <v>35</v>
      </c>
      <c r="B140" s="11" t="s">
        <v>15</v>
      </c>
      <c r="C140" s="12" t="s">
        <v>4</v>
      </c>
      <c r="D140" s="13">
        <f>D141/1.15</f>
        <v>54.182608695652178</v>
      </c>
      <c r="E140" s="58"/>
    </row>
    <row r="141" spans="1:5" ht="25.5" x14ac:dyDescent="0.25">
      <c r="A141" s="36"/>
      <c r="B141" s="35" t="s">
        <v>102</v>
      </c>
      <c r="C141" s="43" t="s">
        <v>4</v>
      </c>
      <c r="D141" s="43">
        <v>62.31</v>
      </c>
      <c r="E141" s="59" t="s">
        <v>93</v>
      </c>
    </row>
    <row r="142" spans="1:5" ht="30" x14ac:dyDescent="0.25">
      <c r="A142" s="36" t="s">
        <v>36</v>
      </c>
      <c r="B142" s="11" t="s">
        <v>113</v>
      </c>
      <c r="C142" s="12" t="s">
        <v>4</v>
      </c>
      <c r="D142" s="13">
        <f>D143/1.15</f>
        <v>1.1217391304347828</v>
      </c>
      <c r="E142" s="56"/>
    </row>
    <row r="143" spans="1:5" ht="25.5" x14ac:dyDescent="0.25">
      <c r="A143" s="36"/>
      <c r="B143" s="35" t="s">
        <v>108</v>
      </c>
      <c r="C143" s="43" t="s">
        <v>4</v>
      </c>
      <c r="D143" s="43">
        <v>1.29</v>
      </c>
      <c r="E143" s="59" t="s">
        <v>93</v>
      </c>
    </row>
    <row r="144" spans="1:5" ht="30" x14ac:dyDescent="0.25">
      <c r="A144" s="36" t="s">
        <v>37</v>
      </c>
      <c r="B144" s="11" t="s">
        <v>16</v>
      </c>
      <c r="C144" s="12" t="s">
        <v>17</v>
      </c>
      <c r="D144" s="12">
        <v>55.47</v>
      </c>
      <c r="E144" s="54"/>
    </row>
    <row r="145" spans="1:5" ht="25.5" x14ac:dyDescent="0.25">
      <c r="A145" s="36"/>
      <c r="B145" s="35" t="s">
        <v>103</v>
      </c>
      <c r="C145" s="43" t="s">
        <v>8</v>
      </c>
      <c r="D145" s="44">
        <f>3.95*55.47/176.11</f>
        <v>1.2441457043893021</v>
      </c>
      <c r="E145" s="59" t="s">
        <v>93</v>
      </c>
    </row>
    <row r="146" spans="1:5" ht="25.5" x14ac:dyDescent="0.25">
      <c r="A146" s="36" t="s">
        <v>38</v>
      </c>
      <c r="B146" s="11" t="s">
        <v>18</v>
      </c>
      <c r="C146" s="6" t="s">
        <v>19</v>
      </c>
      <c r="D146" s="12">
        <v>2</v>
      </c>
      <c r="E146" s="59" t="s">
        <v>93</v>
      </c>
    </row>
    <row r="147" spans="1:5" ht="30" x14ac:dyDescent="0.25">
      <c r="A147" s="36" t="s">
        <v>40</v>
      </c>
      <c r="B147" s="11" t="s">
        <v>20</v>
      </c>
      <c r="C147" s="6" t="s">
        <v>4</v>
      </c>
      <c r="D147" s="13">
        <v>22.1</v>
      </c>
      <c r="E147" s="54"/>
    </row>
    <row r="148" spans="1:5" ht="25.5" x14ac:dyDescent="0.25">
      <c r="A148" s="36"/>
      <c r="B148" s="35" t="s">
        <v>104</v>
      </c>
      <c r="C148" s="39" t="s">
        <v>8</v>
      </c>
      <c r="D148" s="13">
        <f>22.1*32.11/76.88</f>
        <v>9.2303720083246628</v>
      </c>
      <c r="E148" s="59" t="s">
        <v>93</v>
      </c>
    </row>
    <row r="149" spans="1:5" ht="25.5" x14ac:dyDescent="0.25">
      <c r="A149" s="36" t="s">
        <v>41</v>
      </c>
      <c r="B149" s="35" t="s">
        <v>21</v>
      </c>
      <c r="C149" s="39" t="s">
        <v>4</v>
      </c>
      <c r="D149" s="13">
        <v>22.1</v>
      </c>
      <c r="E149" s="59" t="s">
        <v>93</v>
      </c>
    </row>
    <row r="150" spans="1:5" ht="25.5" x14ac:dyDescent="0.25">
      <c r="A150" s="36" t="s">
        <v>42</v>
      </c>
      <c r="B150" s="31" t="s">
        <v>45</v>
      </c>
      <c r="C150" s="15" t="s">
        <v>17</v>
      </c>
      <c r="D150" s="13">
        <v>18.75</v>
      </c>
      <c r="E150" s="59" t="s">
        <v>93</v>
      </c>
    </row>
    <row r="151" spans="1:5" ht="25.5" x14ac:dyDescent="0.25">
      <c r="A151" s="36" t="s">
        <v>43</v>
      </c>
      <c r="B151" s="31" t="s">
        <v>47</v>
      </c>
      <c r="C151" s="15" t="s">
        <v>17</v>
      </c>
      <c r="D151" s="13">
        <v>18.75</v>
      </c>
      <c r="E151" s="59" t="s">
        <v>93</v>
      </c>
    </row>
    <row r="152" spans="1:5" x14ac:dyDescent="0.25">
      <c r="A152" s="36"/>
      <c r="B152" s="65" t="s">
        <v>137</v>
      </c>
      <c r="C152" s="4"/>
      <c r="D152" s="13"/>
      <c r="E152" s="54"/>
    </row>
    <row r="153" spans="1:5" x14ac:dyDescent="0.25">
      <c r="A153" s="63" t="s">
        <v>25</v>
      </c>
      <c r="B153" s="62" t="s">
        <v>138</v>
      </c>
      <c r="C153" s="4"/>
      <c r="D153" s="13"/>
      <c r="E153" s="54"/>
    </row>
    <row r="154" spans="1:5" ht="30" x14ac:dyDescent="0.25">
      <c r="A154" s="36" t="s">
        <v>139</v>
      </c>
      <c r="B154" s="32" t="s">
        <v>81</v>
      </c>
      <c r="C154" s="6" t="s">
        <v>19</v>
      </c>
      <c r="D154" s="12">
        <v>3</v>
      </c>
      <c r="E154" s="59" t="s">
        <v>144</v>
      </c>
    </row>
    <row r="155" spans="1:5" ht="30" x14ac:dyDescent="0.25">
      <c r="A155" s="36" t="s">
        <v>139</v>
      </c>
      <c r="B155" s="32" t="s">
        <v>82</v>
      </c>
      <c r="C155" s="6" t="s">
        <v>19</v>
      </c>
      <c r="D155" s="12">
        <v>1</v>
      </c>
      <c r="E155" s="59" t="s">
        <v>93</v>
      </c>
    </row>
    <row r="156" spans="1:5" x14ac:dyDescent="0.25">
      <c r="A156" s="63" t="s">
        <v>5</v>
      </c>
      <c r="B156" s="85" t="s">
        <v>80</v>
      </c>
      <c r="C156" s="86"/>
      <c r="D156" s="86"/>
      <c r="E156" s="87"/>
    </row>
    <row r="157" spans="1:5" ht="30" x14ac:dyDescent="0.25">
      <c r="A157" s="36" t="s">
        <v>140</v>
      </c>
      <c r="B157" s="32" t="s">
        <v>77</v>
      </c>
      <c r="C157" s="6" t="s">
        <v>19</v>
      </c>
      <c r="D157" s="13">
        <v>5</v>
      </c>
      <c r="E157" s="59" t="s">
        <v>93</v>
      </c>
    </row>
    <row r="158" spans="1:5" ht="30" x14ac:dyDescent="0.25">
      <c r="A158" s="36" t="s">
        <v>141</v>
      </c>
      <c r="B158" s="32" t="s">
        <v>78</v>
      </c>
      <c r="C158" s="6" t="s">
        <v>19</v>
      </c>
      <c r="D158" s="13">
        <v>3</v>
      </c>
      <c r="E158" s="59" t="s">
        <v>93</v>
      </c>
    </row>
    <row r="159" spans="1:5" ht="30" x14ac:dyDescent="0.25">
      <c r="A159" s="36" t="s">
        <v>143</v>
      </c>
      <c r="B159" s="32" t="s">
        <v>79</v>
      </c>
      <c r="C159" s="6" t="s">
        <v>19</v>
      </c>
      <c r="D159" s="13">
        <v>8</v>
      </c>
      <c r="E159" s="59" t="s">
        <v>93</v>
      </c>
    </row>
    <row r="160" spans="1:5" x14ac:dyDescent="0.25">
      <c r="A160" s="17"/>
      <c r="B160" s="1"/>
      <c r="C160" s="1"/>
      <c r="D160" s="19"/>
      <c r="E160" s="1"/>
    </row>
    <row r="161" spans="1:5" ht="15" customHeight="1" x14ac:dyDescent="0.25">
      <c r="A161" s="17"/>
      <c r="B161" s="26" t="s">
        <v>71</v>
      </c>
      <c r="C161" s="78"/>
      <c r="D161" s="68" t="s">
        <v>73</v>
      </c>
      <c r="E161" s="69"/>
    </row>
    <row r="162" spans="1:5" x14ac:dyDescent="0.25">
      <c r="A162" s="17"/>
      <c r="B162" s="26" t="s">
        <v>72</v>
      </c>
      <c r="C162" s="79"/>
      <c r="D162" s="69"/>
      <c r="E162" s="69"/>
    </row>
    <row r="163" spans="1:5" x14ac:dyDescent="0.25">
      <c r="A163" s="17"/>
      <c r="B163" s="27"/>
      <c r="C163" s="29"/>
      <c r="D163" s="28"/>
      <c r="E163" s="28"/>
    </row>
    <row r="164" spans="1:5" ht="15" customHeight="1" x14ac:dyDescent="0.25">
      <c r="A164" s="17"/>
      <c r="B164" s="26" t="s">
        <v>74</v>
      </c>
      <c r="C164" s="66"/>
      <c r="D164" s="68" t="s">
        <v>75</v>
      </c>
      <c r="E164" s="69"/>
    </row>
    <row r="165" spans="1:5" x14ac:dyDescent="0.25">
      <c r="A165" s="17"/>
      <c r="B165" s="26" t="s">
        <v>72</v>
      </c>
      <c r="C165" s="67"/>
      <c r="D165" s="69"/>
      <c r="E165" s="69"/>
    </row>
    <row r="166" spans="1:5" x14ac:dyDescent="0.25">
      <c r="A166" s="17"/>
      <c r="B166" s="1"/>
      <c r="C166" s="30"/>
      <c r="D166" s="19"/>
      <c r="E166" s="1"/>
    </row>
    <row r="167" spans="1:5" x14ac:dyDescent="0.25">
      <c r="A167" s="17"/>
      <c r="B167" s="1"/>
      <c r="C167" s="1"/>
      <c r="D167" s="19"/>
      <c r="E167" s="1"/>
    </row>
    <row r="168" spans="1:5" x14ac:dyDescent="0.25">
      <c r="A168" s="17"/>
      <c r="B168" s="1"/>
      <c r="C168" s="1"/>
      <c r="D168" s="19"/>
      <c r="E168" s="1"/>
    </row>
    <row r="169" spans="1:5" x14ac:dyDescent="0.25">
      <c r="A169" s="17"/>
      <c r="B169" s="1"/>
      <c r="C169" s="1"/>
      <c r="D169" s="19"/>
      <c r="E169" s="1"/>
    </row>
    <row r="170" spans="1:5" x14ac:dyDescent="0.25">
      <c r="A170" s="17"/>
      <c r="B170" s="1"/>
      <c r="C170" s="1"/>
      <c r="D170" s="19"/>
      <c r="E170" s="1"/>
    </row>
    <row r="171" spans="1:5" x14ac:dyDescent="0.25">
      <c r="A171" s="17"/>
      <c r="B171" s="1"/>
      <c r="C171" s="1"/>
      <c r="D171" s="19"/>
      <c r="E171" s="1"/>
    </row>
    <row r="172" spans="1:5" x14ac:dyDescent="0.25">
      <c r="A172" s="17"/>
      <c r="B172" s="1"/>
      <c r="C172" s="1"/>
      <c r="D172" s="19"/>
      <c r="E172" s="1"/>
    </row>
    <row r="173" spans="1:5" x14ac:dyDescent="0.25">
      <c r="A173" s="17"/>
      <c r="B173" s="1"/>
      <c r="C173" s="1"/>
      <c r="D173" s="19"/>
      <c r="E173" s="1"/>
    </row>
    <row r="174" spans="1:5" x14ac:dyDescent="0.25">
      <c r="A174" s="17"/>
      <c r="B174" s="1"/>
      <c r="C174" s="1"/>
      <c r="D174" s="19"/>
      <c r="E174" s="1"/>
    </row>
    <row r="175" spans="1:5" x14ac:dyDescent="0.25">
      <c r="A175" s="17"/>
      <c r="B175" s="1"/>
      <c r="C175" s="1"/>
      <c r="D175" s="19"/>
      <c r="E175" s="1"/>
    </row>
    <row r="176" spans="1:5" x14ac:dyDescent="0.25">
      <c r="A176" s="17"/>
      <c r="B176" s="1"/>
      <c r="C176" s="1"/>
      <c r="D176" s="19"/>
      <c r="E176" s="1"/>
    </row>
    <row r="177" spans="1:5" x14ac:dyDescent="0.25">
      <c r="A177" s="17"/>
      <c r="B177" s="1"/>
      <c r="C177" s="1"/>
      <c r="D177" s="1"/>
      <c r="E177" s="1"/>
    </row>
    <row r="178" spans="1:5" x14ac:dyDescent="0.25">
      <c r="A178" s="17"/>
      <c r="B178" s="1"/>
      <c r="C178" s="1"/>
      <c r="D178" s="1"/>
      <c r="E178" s="1"/>
    </row>
    <row r="179" spans="1:5" x14ac:dyDescent="0.25">
      <c r="A179" s="17"/>
      <c r="B179" s="1"/>
      <c r="C179" s="1"/>
      <c r="D179" s="1"/>
      <c r="E179" s="1"/>
    </row>
    <row r="180" spans="1:5" x14ac:dyDescent="0.25">
      <c r="A180" s="17"/>
      <c r="B180" s="1"/>
      <c r="C180" s="1"/>
      <c r="D180" s="1"/>
      <c r="E180" s="1"/>
    </row>
    <row r="181" spans="1:5" x14ac:dyDescent="0.25">
      <c r="A181" s="17"/>
      <c r="B181" s="1"/>
      <c r="C181" s="1"/>
      <c r="D181" s="1"/>
      <c r="E181" s="1"/>
    </row>
    <row r="182" spans="1:5" x14ac:dyDescent="0.25">
      <c r="A182" s="17"/>
      <c r="B182" s="1"/>
      <c r="C182" s="1"/>
      <c r="D182" s="1"/>
      <c r="E182" s="1"/>
    </row>
    <row r="183" spans="1:5" x14ac:dyDescent="0.25">
      <c r="A183" s="17"/>
      <c r="B183" s="1"/>
      <c r="C183" s="1"/>
      <c r="D183" s="1"/>
      <c r="E183" s="1"/>
    </row>
    <row r="184" spans="1:5" x14ac:dyDescent="0.25">
      <c r="A184" s="17"/>
      <c r="B184" s="1"/>
      <c r="C184" s="1"/>
      <c r="D184" s="1"/>
      <c r="E184" s="1"/>
    </row>
    <row r="185" spans="1:5" x14ac:dyDescent="0.25">
      <c r="A185" s="17"/>
      <c r="B185" s="1"/>
      <c r="C185" s="1"/>
      <c r="D185" s="1"/>
      <c r="E185" s="1"/>
    </row>
    <row r="186" spans="1:5" x14ac:dyDescent="0.25">
      <c r="A186" s="17"/>
      <c r="B186" s="1"/>
      <c r="C186" s="1"/>
      <c r="D186" s="1"/>
      <c r="E186" s="1"/>
    </row>
    <row r="187" spans="1:5" x14ac:dyDescent="0.25">
      <c r="A187" s="17"/>
      <c r="B187" s="1"/>
      <c r="C187" s="1"/>
      <c r="D187" s="1"/>
      <c r="E187" s="1"/>
    </row>
    <row r="188" spans="1:5" x14ac:dyDescent="0.25">
      <c r="A188" s="17"/>
      <c r="B188" s="1"/>
      <c r="C188" s="1"/>
      <c r="D188" s="1"/>
      <c r="E188" s="1"/>
    </row>
    <row r="189" spans="1:5" x14ac:dyDescent="0.25">
      <c r="A189" s="17"/>
      <c r="B189" s="1"/>
      <c r="C189" s="1"/>
      <c r="D189" s="1"/>
      <c r="E189" s="1"/>
    </row>
    <row r="190" spans="1:5" x14ac:dyDescent="0.25">
      <c r="A190" s="17"/>
      <c r="B190" s="1"/>
      <c r="C190" s="1"/>
      <c r="D190" s="1"/>
      <c r="E190" s="1"/>
    </row>
    <row r="191" spans="1:5" x14ac:dyDescent="0.25">
      <c r="A191" s="17"/>
      <c r="B191" s="1"/>
      <c r="C191" s="1"/>
      <c r="D191" s="1"/>
      <c r="E191" s="1"/>
    </row>
    <row r="192" spans="1:5" x14ac:dyDescent="0.25">
      <c r="A192" s="17"/>
      <c r="B192" s="1"/>
      <c r="C192" s="1"/>
      <c r="D192" s="1"/>
      <c r="E192" s="1"/>
    </row>
    <row r="193" spans="1:5" x14ac:dyDescent="0.25">
      <c r="A193" s="17"/>
      <c r="B193" s="1"/>
      <c r="C193" s="1"/>
      <c r="D193" s="1"/>
      <c r="E193" s="1"/>
    </row>
    <row r="194" spans="1:5" x14ac:dyDescent="0.25">
      <c r="A194" s="17"/>
      <c r="B194" s="1"/>
      <c r="C194" s="1"/>
      <c r="D194" s="1"/>
      <c r="E194" s="1"/>
    </row>
    <row r="195" spans="1:5" x14ac:dyDescent="0.25">
      <c r="A195" s="17"/>
      <c r="B195" s="1"/>
      <c r="C195" s="1"/>
      <c r="D195" s="1"/>
      <c r="E195" s="1"/>
    </row>
    <row r="196" spans="1:5" x14ac:dyDescent="0.25">
      <c r="A196" s="17"/>
      <c r="B196" s="1"/>
      <c r="C196" s="1"/>
      <c r="D196" s="1"/>
      <c r="E196" s="1"/>
    </row>
    <row r="197" spans="1:5" x14ac:dyDescent="0.25">
      <c r="A197" s="17"/>
      <c r="B197" s="1"/>
      <c r="C197" s="1"/>
      <c r="D197" s="1"/>
      <c r="E197" s="1"/>
    </row>
    <row r="198" spans="1:5" x14ac:dyDescent="0.25">
      <c r="A198" s="17"/>
      <c r="B198" s="1"/>
      <c r="C198" s="1"/>
      <c r="D198" s="1"/>
      <c r="E198" s="1"/>
    </row>
    <row r="199" spans="1:5" x14ac:dyDescent="0.25">
      <c r="A199" s="17"/>
      <c r="B199" s="1"/>
      <c r="C199" s="1"/>
      <c r="D199" s="1"/>
      <c r="E199" s="1"/>
    </row>
    <row r="200" spans="1:5" x14ac:dyDescent="0.25">
      <c r="A200" s="17"/>
      <c r="B200" s="1"/>
      <c r="C200" s="1"/>
      <c r="D200" s="1"/>
      <c r="E200" s="1"/>
    </row>
    <row r="201" spans="1:5" x14ac:dyDescent="0.25">
      <c r="A201" s="17"/>
      <c r="B201" s="1"/>
      <c r="C201" s="1"/>
      <c r="D201" s="1"/>
      <c r="E201" s="1"/>
    </row>
    <row r="202" spans="1:5" x14ac:dyDescent="0.25">
      <c r="A202" s="17"/>
      <c r="B202" s="1"/>
      <c r="C202" s="1"/>
      <c r="D202" s="1"/>
      <c r="E202" s="1"/>
    </row>
    <row r="203" spans="1:5" x14ac:dyDescent="0.25">
      <c r="A203" s="17"/>
      <c r="B203" s="1"/>
      <c r="C203" s="1"/>
      <c r="D203" s="1"/>
      <c r="E203" s="1"/>
    </row>
    <row r="204" spans="1:5" x14ac:dyDescent="0.25">
      <c r="A204" s="17"/>
      <c r="B204" s="1"/>
      <c r="C204" s="1"/>
      <c r="D204" s="1"/>
      <c r="E204" s="1"/>
    </row>
    <row r="205" spans="1:5" x14ac:dyDescent="0.25">
      <c r="A205" s="17"/>
      <c r="B205" s="1"/>
      <c r="C205" s="1"/>
      <c r="D205" s="1"/>
      <c r="E205" s="1"/>
    </row>
    <row r="206" spans="1:5" x14ac:dyDescent="0.25">
      <c r="A206" s="17"/>
      <c r="B206" s="1"/>
      <c r="C206" s="1"/>
      <c r="D206" s="1"/>
      <c r="E206" s="1"/>
    </row>
    <row r="207" spans="1:5" x14ac:dyDescent="0.25">
      <c r="A207" s="17"/>
      <c r="B207" s="1"/>
      <c r="C207" s="1"/>
      <c r="D207" s="1"/>
      <c r="E207" s="1"/>
    </row>
    <row r="208" spans="1:5" x14ac:dyDescent="0.25">
      <c r="A208" s="17"/>
      <c r="B208" s="1"/>
      <c r="C208" s="1"/>
      <c r="D208" s="1"/>
      <c r="E208" s="1"/>
    </row>
    <row r="209" spans="1:5" x14ac:dyDescent="0.25">
      <c r="A209" s="17"/>
      <c r="B209" s="1"/>
      <c r="C209" s="1"/>
      <c r="D209" s="1"/>
      <c r="E209" s="1"/>
    </row>
    <row r="210" spans="1:5" x14ac:dyDescent="0.25">
      <c r="A210" s="17"/>
      <c r="B210" s="1"/>
      <c r="C210" s="1"/>
      <c r="D210" s="1"/>
      <c r="E210" s="1"/>
    </row>
    <row r="211" spans="1:5" x14ac:dyDescent="0.25">
      <c r="A211" s="17"/>
      <c r="B211" s="1"/>
      <c r="C211" s="1"/>
      <c r="D211" s="1"/>
      <c r="E211" s="1"/>
    </row>
    <row r="212" spans="1:5" x14ac:dyDescent="0.25">
      <c r="A212" s="17"/>
      <c r="B212" s="1"/>
      <c r="C212" s="1"/>
      <c r="D212" s="1"/>
      <c r="E212" s="1"/>
    </row>
    <row r="213" spans="1:5" x14ac:dyDescent="0.25">
      <c r="A213" s="17"/>
      <c r="B213" s="1"/>
      <c r="C213" s="1"/>
      <c r="D213" s="1"/>
      <c r="E213" s="1"/>
    </row>
    <row r="214" spans="1:5" x14ac:dyDescent="0.25">
      <c r="A214" s="17"/>
      <c r="B214" s="1"/>
      <c r="C214" s="1"/>
      <c r="D214" s="1"/>
      <c r="E214" s="1"/>
    </row>
    <row r="215" spans="1:5" x14ac:dyDescent="0.25">
      <c r="A215" s="17"/>
      <c r="B215" s="1"/>
      <c r="C215" s="1"/>
      <c r="D215" s="1"/>
      <c r="E215" s="1"/>
    </row>
    <row r="216" spans="1:5" x14ac:dyDescent="0.25">
      <c r="A216" s="17"/>
      <c r="B216" s="1"/>
      <c r="C216" s="1"/>
      <c r="D216" s="1"/>
      <c r="E216" s="1"/>
    </row>
    <row r="217" spans="1:5" x14ac:dyDescent="0.25">
      <c r="A217" s="17"/>
      <c r="B217" s="1"/>
      <c r="C217" s="1"/>
      <c r="D217" s="1"/>
      <c r="E217" s="1"/>
    </row>
    <row r="218" spans="1:5" x14ac:dyDescent="0.25">
      <c r="A218" s="17"/>
      <c r="B218" s="1"/>
      <c r="C218" s="1"/>
      <c r="D218" s="1"/>
      <c r="E218" s="1"/>
    </row>
    <row r="219" spans="1:5" x14ac:dyDescent="0.25">
      <c r="A219" s="17"/>
      <c r="B219" s="1"/>
      <c r="C219" s="1"/>
      <c r="D219" s="1"/>
      <c r="E219" s="1"/>
    </row>
    <row r="220" spans="1:5" x14ac:dyDescent="0.25">
      <c r="A220" s="17"/>
      <c r="B220" s="1"/>
      <c r="C220" s="1"/>
      <c r="D220" s="1"/>
      <c r="E220" s="1"/>
    </row>
    <row r="221" spans="1:5" x14ac:dyDescent="0.25">
      <c r="A221" s="17"/>
      <c r="B221" s="1"/>
      <c r="C221" s="1"/>
      <c r="D221" s="1"/>
      <c r="E221" s="1"/>
    </row>
    <row r="222" spans="1:5" x14ac:dyDescent="0.25">
      <c r="A222" s="17"/>
      <c r="B222" s="1"/>
      <c r="C222" s="1"/>
      <c r="D222" s="1"/>
      <c r="E222" s="1"/>
    </row>
    <row r="223" spans="1:5" x14ac:dyDescent="0.25">
      <c r="A223" s="17"/>
      <c r="B223" s="1"/>
      <c r="C223" s="1"/>
      <c r="D223" s="1"/>
      <c r="E223" s="1"/>
    </row>
    <row r="224" spans="1:5" x14ac:dyDescent="0.25">
      <c r="A224" s="17"/>
      <c r="B224" s="1"/>
      <c r="C224" s="1"/>
      <c r="D224" s="1"/>
      <c r="E224" s="1"/>
    </row>
    <row r="225" spans="1:5" x14ac:dyDescent="0.25">
      <c r="A225" s="17"/>
      <c r="B225" s="1"/>
      <c r="C225" s="1"/>
      <c r="D225" s="1"/>
      <c r="E225" s="1"/>
    </row>
    <row r="226" spans="1:5" x14ac:dyDescent="0.25">
      <c r="A226" s="17"/>
      <c r="B226" s="1"/>
      <c r="C226" s="1"/>
      <c r="D226" s="1"/>
      <c r="E226" s="1"/>
    </row>
    <row r="227" spans="1:5" x14ac:dyDescent="0.25">
      <c r="A227" s="17"/>
      <c r="B227" s="1"/>
      <c r="C227" s="1"/>
      <c r="D227" s="1"/>
      <c r="E227" s="1"/>
    </row>
    <row r="228" spans="1:5" x14ac:dyDescent="0.25">
      <c r="A228" s="17"/>
      <c r="B228" s="1"/>
      <c r="C228" s="1"/>
      <c r="D228" s="1"/>
      <c r="E228" s="1"/>
    </row>
    <row r="229" spans="1:5" x14ac:dyDescent="0.25">
      <c r="A229" s="17"/>
      <c r="B229" s="1"/>
      <c r="C229" s="1"/>
      <c r="D229" s="1"/>
      <c r="E229" s="1"/>
    </row>
    <row r="230" spans="1:5" x14ac:dyDescent="0.25">
      <c r="A230" s="17"/>
      <c r="B230" s="1"/>
      <c r="C230" s="1"/>
      <c r="D230" s="1"/>
      <c r="E230" s="1"/>
    </row>
    <row r="231" spans="1:5" x14ac:dyDescent="0.25">
      <c r="A231" s="17"/>
      <c r="B231" s="1"/>
      <c r="C231" s="1"/>
      <c r="D231" s="1"/>
      <c r="E231" s="1"/>
    </row>
    <row r="232" spans="1:5" x14ac:dyDescent="0.25">
      <c r="A232" s="17"/>
      <c r="B232" s="1"/>
      <c r="C232" s="1"/>
      <c r="D232" s="1"/>
      <c r="E232" s="1"/>
    </row>
    <row r="233" spans="1:5" x14ac:dyDescent="0.25">
      <c r="A233" s="17"/>
    </row>
    <row r="234" spans="1:5" x14ac:dyDescent="0.25">
      <c r="A234" s="20"/>
    </row>
    <row r="235" spans="1:5" x14ac:dyDescent="0.25">
      <c r="A235" s="20"/>
    </row>
    <row r="236" spans="1:5" x14ac:dyDescent="0.25">
      <c r="A236" s="20"/>
    </row>
    <row r="237" spans="1:5" x14ac:dyDescent="0.25">
      <c r="A237" s="20"/>
    </row>
    <row r="238" spans="1:5" x14ac:dyDescent="0.25">
      <c r="A238" s="20"/>
    </row>
    <row r="239" spans="1:5" x14ac:dyDescent="0.25">
      <c r="A239" s="20"/>
    </row>
    <row r="240" spans="1:5" x14ac:dyDescent="0.25">
      <c r="A240" s="20"/>
    </row>
    <row r="241" spans="1:1" x14ac:dyDescent="0.25">
      <c r="A241" s="20"/>
    </row>
    <row r="242" spans="1:1" x14ac:dyDescent="0.25">
      <c r="A242" s="20"/>
    </row>
    <row r="243" spans="1:1" x14ac:dyDescent="0.25">
      <c r="A243" s="20"/>
    </row>
    <row r="244" spans="1:1" x14ac:dyDescent="0.25">
      <c r="A244" s="20"/>
    </row>
    <row r="245" spans="1:1" x14ac:dyDescent="0.25">
      <c r="A245" s="20"/>
    </row>
    <row r="246" spans="1:1" x14ac:dyDescent="0.25">
      <c r="A246" s="20"/>
    </row>
    <row r="247" spans="1:1" x14ac:dyDescent="0.25">
      <c r="A247" s="20"/>
    </row>
    <row r="248" spans="1:1" x14ac:dyDescent="0.25">
      <c r="A248" s="20"/>
    </row>
    <row r="249" spans="1:1" x14ac:dyDescent="0.25">
      <c r="A249" s="20"/>
    </row>
    <row r="306" spans="3:3" x14ac:dyDescent="0.25">
      <c r="C306" s="29"/>
    </row>
    <row r="307" spans="3:3" x14ac:dyDescent="0.25">
      <c r="C307" s="29"/>
    </row>
    <row r="308" spans="3:3" x14ac:dyDescent="0.25">
      <c r="C308" s="29"/>
    </row>
    <row r="309" spans="3:3" x14ac:dyDescent="0.25">
      <c r="C309" s="29"/>
    </row>
    <row r="310" spans="3:3" x14ac:dyDescent="0.25">
      <c r="C310" s="29"/>
    </row>
    <row r="311" spans="3:3" x14ac:dyDescent="0.25">
      <c r="C311" s="29"/>
    </row>
  </sheetData>
  <mergeCells count="12">
    <mergeCell ref="C164:C165"/>
    <mergeCell ref="D161:E162"/>
    <mergeCell ref="D164:E165"/>
    <mergeCell ref="D1:E1"/>
    <mergeCell ref="A4:E4"/>
    <mergeCell ref="A3:E3"/>
    <mergeCell ref="A5:E5"/>
    <mergeCell ref="C161:C162"/>
    <mergeCell ref="B8:E8"/>
    <mergeCell ref="B44:E44"/>
    <mergeCell ref="B117:E117"/>
    <mergeCell ref="B156:E156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секц.1</vt:lpstr>
      <vt:lpstr>секц.1!Область_печати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Лысенко Наталья Ивановна</dc:creator>
  <cp:lastModifiedBy>Лысенко Наталья Ивановна</cp:lastModifiedBy>
  <cp:lastPrinted>2025-01-20T07:45:21Z</cp:lastPrinted>
  <dcterms:created xsi:type="dcterms:W3CDTF">2024-11-18T12:52:32Z</dcterms:created>
  <dcterms:modified xsi:type="dcterms:W3CDTF">2025-01-20T08:03:20Z</dcterms:modified>
</cp:coreProperties>
</file>